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Торги\2022\1 ТЕХПРИСОЕДИНЕНИЕ\СМР\19 км ЖК Московское шоссе НВ и НК 2 этап\НВ\"/>
    </mc:Choice>
  </mc:AlternateContent>
  <bookViews>
    <workbookView xWindow="0" yWindow="0" windowWidth="24000" windowHeight="8235"/>
  </bookViews>
  <sheets>
    <sheet name="Мои данные" sheetId="8" r:id="rId1"/>
  </sheets>
  <calcPr calcId="152511"/>
</workbook>
</file>

<file path=xl/calcChain.xml><?xml version="1.0" encoding="utf-8"?>
<calcChain xmlns="http://schemas.openxmlformats.org/spreadsheetml/2006/main">
  <c r="I155" i="8" l="1"/>
  <c r="J95" i="8" l="1"/>
  <c r="I95" i="8" s="1"/>
  <c r="J96" i="8"/>
  <c r="I96" i="8" s="1"/>
  <c r="J97" i="8"/>
  <c r="I97" i="8" s="1"/>
  <c r="J98" i="8"/>
  <c r="I98" i="8" s="1"/>
  <c r="J99" i="8"/>
  <c r="I99" i="8" s="1"/>
  <c r="J100" i="8"/>
  <c r="I100" i="8" s="1"/>
  <c r="J101" i="8"/>
  <c r="I101" i="8" s="1"/>
  <c r="J102" i="8"/>
  <c r="I102" i="8" s="1"/>
  <c r="J103" i="8"/>
  <c r="I103" i="8" s="1"/>
  <c r="J104" i="8"/>
  <c r="I104" i="8" s="1"/>
  <c r="J105" i="8"/>
  <c r="I105" i="8" s="1"/>
  <c r="J106" i="8"/>
  <c r="I106" i="8" s="1"/>
  <c r="J107" i="8"/>
  <c r="I107" i="8" s="1"/>
  <c r="J108" i="8"/>
  <c r="I108" i="8" s="1"/>
  <c r="J109" i="8"/>
  <c r="I109" i="8" s="1"/>
  <c r="J110" i="8"/>
  <c r="I110" i="8" s="1"/>
  <c r="J111" i="8"/>
  <c r="I111" i="8" s="1"/>
  <c r="J112" i="8"/>
  <c r="I112" i="8" s="1"/>
  <c r="J113" i="8"/>
  <c r="I113" i="8" s="1"/>
  <c r="J114" i="8"/>
  <c r="I114" i="8" s="1"/>
  <c r="J115" i="8"/>
  <c r="I115" i="8" s="1"/>
  <c r="J116" i="8"/>
  <c r="I116" i="8" s="1"/>
  <c r="J117" i="8"/>
  <c r="I117" i="8" s="1"/>
  <c r="J118" i="8"/>
  <c r="I118" i="8" s="1"/>
  <c r="J119" i="8"/>
  <c r="I119" i="8" s="1"/>
  <c r="J120" i="8"/>
  <c r="I120" i="8" s="1"/>
  <c r="J121" i="8"/>
  <c r="I121" i="8" s="1"/>
  <c r="J122" i="8"/>
  <c r="I122" i="8" s="1"/>
  <c r="J123" i="8"/>
  <c r="I123" i="8" s="1"/>
  <c r="J124" i="8"/>
  <c r="I124" i="8" s="1"/>
  <c r="J125" i="8"/>
  <c r="I125" i="8" s="1"/>
  <c r="J126" i="8"/>
  <c r="I126" i="8" s="1"/>
  <c r="J127" i="8"/>
  <c r="I127" i="8" s="1"/>
  <c r="J128" i="8"/>
  <c r="I128" i="8" s="1"/>
  <c r="J129" i="8"/>
  <c r="I129" i="8" s="1"/>
  <c r="J130" i="8"/>
  <c r="I130" i="8" s="1"/>
  <c r="J131" i="8"/>
  <c r="I131" i="8" s="1"/>
  <c r="J132" i="8"/>
  <c r="I132" i="8" s="1"/>
  <c r="J133" i="8"/>
  <c r="I133" i="8" s="1"/>
  <c r="J134" i="8"/>
  <c r="I134" i="8" s="1"/>
  <c r="J135" i="8"/>
  <c r="I135" i="8" s="1"/>
  <c r="J136" i="8"/>
  <c r="I136" i="8" s="1"/>
  <c r="J137" i="8"/>
  <c r="I137" i="8" s="1"/>
  <c r="J138" i="8"/>
  <c r="I138" i="8" s="1"/>
  <c r="J139" i="8"/>
  <c r="I139" i="8" s="1"/>
  <c r="J140" i="8"/>
  <c r="I140" i="8" s="1"/>
  <c r="J141" i="8"/>
  <c r="I141" i="8" s="1"/>
  <c r="J142" i="8"/>
  <c r="I142" i="8" s="1"/>
  <c r="J143" i="8"/>
  <c r="I143" i="8" s="1"/>
  <c r="J144" i="8"/>
  <c r="I144" i="8" s="1"/>
  <c r="J145" i="8"/>
  <c r="I145" i="8" s="1"/>
  <c r="J146" i="8"/>
  <c r="I146" i="8" s="1"/>
  <c r="J147" i="8"/>
  <c r="I147" i="8" s="1"/>
  <c r="J148" i="8"/>
  <c r="I148" i="8" s="1"/>
  <c r="J149" i="8"/>
  <c r="I149" i="8" s="1"/>
  <c r="J150" i="8"/>
  <c r="I150" i="8" s="1"/>
  <c r="J151" i="8"/>
  <c r="I151" i="8" s="1"/>
  <c r="J152" i="8"/>
  <c r="I152" i="8" s="1"/>
  <c r="J153" i="8"/>
  <c r="I153" i="8" s="1"/>
  <c r="J154" i="8"/>
  <c r="I154" i="8" s="1"/>
  <c r="J94" i="8"/>
  <c r="I94" i="8" s="1"/>
  <c r="J13" i="8"/>
  <c r="I13" i="8" s="1"/>
  <c r="J14" i="8"/>
  <c r="I14" i="8" s="1"/>
  <c r="J15" i="8"/>
  <c r="I15" i="8" s="1"/>
  <c r="J16" i="8"/>
  <c r="I16" i="8" s="1"/>
  <c r="J17" i="8"/>
  <c r="I17" i="8" s="1"/>
  <c r="J18" i="8"/>
  <c r="I18" i="8" s="1"/>
  <c r="J19" i="8"/>
  <c r="I19" i="8" s="1"/>
  <c r="J20" i="8"/>
  <c r="I20" i="8" s="1"/>
  <c r="J21" i="8"/>
  <c r="I21" i="8" s="1"/>
  <c r="J22" i="8"/>
  <c r="I22" i="8" s="1"/>
  <c r="J23" i="8"/>
  <c r="I23" i="8" s="1"/>
  <c r="J24" i="8"/>
  <c r="I24" i="8" s="1"/>
  <c r="J25" i="8"/>
  <c r="I25" i="8" s="1"/>
  <c r="J26" i="8"/>
  <c r="I26" i="8" s="1"/>
  <c r="J27" i="8"/>
  <c r="I27" i="8" s="1"/>
  <c r="J28" i="8"/>
  <c r="I28" i="8" s="1"/>
  <c r="J29" i="8"/>
  <c r="I29" i="8" s="1"/>
  <c r="J30" i="8"/>
  <c r="I30" i="8" s="1"/>
  <c r="J31" i="8"/>
  <c r="I31" i="8" s="1"/>
  <c r="J32" i="8"/>
  <c r="I32" i="8" s="1"/>
  <c r="J33" i="8"/>
  <c r="I33" i="8" s="1"/>
  <c r="J34" i="8"/>
  <c r="I34" i="8" s="1"/>
  <c r="J35" i="8"/>
  <c r="I35" i="8" s="1"/>
  <c r="J36" i="8"/>
  <c r="I36" i="8" s="1"/>
  <c r="J37" i="8"/>
  <c r="I37" i="8" s="1"/>
  <c r="J38" i="8"/>
  <c r="I38" i="8" s="1"/>
  <c r="J39" i="8"/>
  <c r="I39" i="8" s="1"/>
  <c r="J40" i="8"/>
  <c r="I40" i="8" s="1"/>
  <c r="J41" i="8"/>
  <c r="I41" i="8" s="1"/>
  <c r="J42" i="8"/>
  <c r="I42" i="8" s="1"/>
  <c r="J43" i="8"/>
  <c r="I43" i="8" s="1"/>
  <c r="J44" i="8"/>
  <c r="I44" i="8" s="1"/>
  <c r="J45" i="8"/>
  <c r="I45" i="8" s="1"/>
  <c r="J46" i="8"/>
  <c r="I46" i="8" s="1"/>
  <c r="J47" i="8"/>
  <c r="I47" i="8" s="1"/>
  <c r="J48" i="8"/>
  <c r="I48" i="8" s="1"/>
  <c r="J49" i="8"/>
  <c r="I49" i="8" s="1"/>
  <c r="J50" i="8"/>
  <c r="I50" i="8" s="1"/>
  <c r="J51" i="8"/>
  <c r="I51" i="8" s="1"/>
  <c r="J52" i="8"/>
  <c r="I52" i="8" s="1"/>
  <c r="J53" i="8"/>
  <c r="I53" i="8" s="1"/>
  <c r="J54" i="8"/>
  <c r="I54" i="8" s="1"/>
  <c r="J55" i="8"/>
  <c r="I55" i="8" s="1"/>
  <c r="J56" i="8"/>
  <c r="I56" i="8" s="1"/>
  <c r="J57" i="8"/>
  <c r="I57" i="8" s="1"/>
  <c r="J58" i="8"/>
  <c r="I58" i="8" s="1"/>
  <c r="J59" i="8"/>
  <c r="I59" i="8" s="1"/>
  <c r="J60" i="8"/>
  <c r="I60" i="8" s="1"/>
  <c r="J61" i="8"/>
  <c r="I61" i="8" s="1"/>
  <c r="J62" i="8"/>
  <c r="I62" i="8" s="1"/>
  <c r="J63" i="8"/>
  <c r="I63" i="8" s="1"/>
  <c r="J64" i="8"/>
  <c r="I64" i="8" s="1"/>
  <c r="J65" i="8"/>
  <c r="I65" i="8" s="1"/>
  <c r="J66" i="8"/>
  <c r="I66" i="8" s="1"/>
  <c r="J67" i="8"/>
  <c r="I67" i="8" s="1"/>
  <c r="J68" i="8"/>
  <c r="I68" i="8" s="1"/>
  <c r="J69" i="8"/>
  <c r="I69" i="8" s="1"/>
  <c r="J70" i="8"/>
  <c r="I70" i="8" s="1"/>
  <c r="J71" i="8"/>
  <c r="I71" i="8" s="1"/>
  <c r="J72" i="8"/>
  <c r="I72" i="8" s="1"/>
  <c r="J73" i="8"/>
  <c r="I73" i="8" s="1"/>
  <c r="J74" i="8"/>
  <c r="I74" i="8" s="1"/>
  <c r="J75" i="8"/>
  <c r="I75" i="8" s="1"/>
  <c r="J76" i="8"/>
  <c r="I76" i="8" s="1"/>
  <c r="J77" i="8"/>
  <c r="I77" i="8" s="1"/>
  <c r="J12" i="8"/>
  <c r="I12" i="8" s="1"/>
  <c r="G155" i="8"/>
</calcChain>
</file>

<file path=xl/comments1.xml><?xml version="1.0" encoding="utf-8"?>
<comments xmlns="http://schemas.openxmlformats.org/spreadsheetml/2006/main">
  <authors>
    <author>Сергей</author>
    <author>Andrey</author>
    <author>Alex</author>
    <author>&lt;&gt;</author>
  </authors>
  <commentList>
    <comment ref="D5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Титул::к Локальной смете № &lt;Индекс/ЛН локальной сметы&gt;</t>
        </r>
      </text>
    </comment>
    <comment ref="A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ВедРесурсов::&lt;Код ресурса&gt;</t>
        </r>
      </text>
    </comment>
    <comment ref="C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ед. измерения)&gt;
&lt;Формула базисной цены единицы ПЗ&gt;
----------
&lt;Базисная ЗП по ресурсу (для машин и механизмов)&gt;
&lt;Формула базисной цены единицы ЗПМ&gt;</t>
        </r>
      </text>
    </comment>
    <comment ref="G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физ. объем)&gt;
----------
&lt;Базисная ЗП по ресурсу на физ. объем (для машин и механизмов)&gt;</t>
        </r>
      </text>
    </comment>
    <comment ref="H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ед. измерения)&gt;
&lt;Формула текущей цены единицы ПЗ&gt;
----------
&lt;Текущая ЗП по ресурсу (для машин и механизмов)&gt;
&lt;Формула текущей цены единицы ЗПМ&gt;</t>
        </r>
      </text>
    </comment>
    <comment ref="I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физ. объем)&gt;
----------
&lt;Текущая ЗП по ресурсу на физ. объем (для машин и механизмов)&gt;</t>
        </r>
      </text>
    </comment>
    <comment ref="J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ВедРесурсов::&lt;К-т удорожания по позиции (ресурсу)&gt;</t>
        </r>
      </text>
    </comment>
    <comment ref="A156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Итоги::&lt;Текстовая часть (итоги)&gt;</t>
        </r>
      </text>
    </comment>
    <comment ref="G15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(итоги)&gt;</t>
        </r>
      </text>
    </comment>
    <comment ref="I15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тек.ценах (итоги)&gt;</t>
        </r>
      </text>
    </comment>
    <comment ref="J156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Итоги::&lt;Коэффициент удорожания (итоги)&gt;</t>
        </r>
      </text>
    </comment>
    <comment ref="A158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  <comment ref="A160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Хвост::______________&lt;Проверил&gt;</t>
        </r>
      </text>
    </comment>
  </commentList>
</comments>
</file>

<file path=xl/sharedStrings.xml><?xml version="1.0" encoding="utf-8"?>
<sst xmlns="http://schemas.openxmlformats.org/spreadsheetml/2006/main" count="466" uniqueCount="315">
  <si>
    <t>Код ресурса</t>
  </si>
  <si>
    <t>Кол-во по проектным данным</t>
  </si>
  <si>
    <t>Сметная стоимость</t>
  </si>
  <si>
    <t>В базисных ценах, руб.</t>
  </si>
  <si>
    <t>В текущих ценах, руб.</t>
  </si>
  <si>
    <t>На ед.</t>
  </si>
  <si>
    <t>Общая</t>
  </si>
  <si>
    <t>Индекс</t>
  </si>
  <si>
    <t>№ п.п.</t>
  </si>
  <si>
    <t>Наименование</t>
  </si>
  <si>
    <t>Единица измерения</t>
  </si>
  <si>
    <t>2</t>
  </si>
  <si>
    <t>к Локальной смете № 06-01-01</t>
  </si>
  <si>
    <t>Составил:______________Четыркина Е. В.</t>
  </si>
  <si>
    <t>Проверил:______________Молодцова О.А.</t>
  </si>
  <si>
    <t xml:space="preserve">          Материалы</t>
  </si>
  <si>
    <t>01.2.01.01-0001</t>
  </si>
  <si>
    <t>Битумы нефтяные дорожные жидкие МГ, СГ</t>
  </si>
  <si>
    <t>т</t>
  </si>
  <si>
    <t>01.2.01.02-0052</t>
  </si>
  <si>
    <t>Битумы нефтяные строительные БН-70/30</t>
  </si>
  <si>
    <t>01.2.01.02-0054</t>
  </si>
  <si>
    <t>Битумы нефтяные строительные БН-90/10</t>
  </si>
  <si>
    <t>01.2.03.02-0001</t>
  </si>
  <si>
    <t>Грунтовка битумная под полимерное или резиновое покрытие</t>
  </si>
  <si>
    <t>01.2.03.03-0013</t>
  </si>
  <si>
    <t>Мастика битумная кровельная горячая</t>
  </si>
  <si>
    <t>01.3.01.03-0002</t>
  </si>
  <si>
    <t>Керосин для технических целей</t>
  </si>
  <si>
    <t>01.3.01.07-0009</t>
  </si>
  <si>
    <t>Спирт этиловый ректификованный технический, сорт I</t>
  </si>
  <si>
    <t>кг</t>
  </si>
  <si>
    <t>01.3.01.08-0003</t>
  </si>
  <si>
    <t>Топливо моторное для среднеоборотных и малооборотных дизелей ДТ</t>
  </si>
  <si>
    <t>01.3.02.08-0001</t>
  </si>
  <si>
    <t>Кислород газообразный технический</t>
  </si>
  <si>
    <t>м3</t>
  </si>
  <si>
    <t>01.3.02.09-0022</t>
  </si>
  <si>
    <t>Пропан-бутан смесь техническая</t>
  </si>
  <si>
    <t>01.7.02.02-0021</t>
  </si>
  <si>
    <t>Бумага оберточная листовая</t>
  </si>
  <si>
    <t>1000 м2</t>
  </si>
  <si>
    <t>01.7.03.01-0001</t>
  </si>
  <si>
    <t>Вода</t>
  </si>
  <si>
    <t>01.7.07.12-0024</t>
  </si>
  <si>
    <t>Пленка полиэтиленовая, толщина 0,15 мм</t>
  </si>
  <si>
    <t>м2</t>
  </si>
  <si>
    <t>01.7.07.29-0031</t>
  </si>
  <si>
    <t>Каболка</t>
  </si>
  <si>
    <t>01.7.11.07-0032</t>
  </si>
  <si>
    <t>Электроды сварочные Э42, диаметр 4 мм</t>
  </si>
  <si>
    <t>01.7.11.07-0054</t>
  </si>
  <si>
    <t>Электроды сварочные Э42, диаметр 6 мм</t>
  </si>
  <si>
    <t>01.7.15.03-0014</t>
  </si>
  <si>
    <t>Болты с гайками и шайбами для санитарно-технических работ, диаметр 16 мм</t>
  </si>
  <si>
    <t>01.7.15.03-0016</t>
  </si>
  <si>
    <t>Болты с гайками и шайбами для санитарно-технических работ, диаметр 24 мм</t>
  </si>
  <si>
    <t>01.7.15.03-0019</t>
  </si>
  <si>
    <t>Болты с гайками и шайбами для санитарно-технических работ, диаметр 36 мм</t>
  </si>
  <si>
    <t>01.7.15.03-0042</t>
  </si>
  <si>
    <t>Болты с гайками и шайбами строительные</t>
  </si>
  <si>
    <t>01.7.15.06-0111</t>
  </si>
  <si>
    <t>Гвозди строительные</t>
  </si>
  <si>
    <t>01.7.19.04-0031</t>
  </si>
  <si>
    <t>Прокладки резиновые (пластина техническая прессованная)</t>
  </si>
  <si>
    <t>01.7.19.07-0006</t>
  </si>
  <si>
    <t>Резина техническая листовая прессованная</t>
  </si>
  <si>
    <t>01.7.20.08-0021</t>
  </si>
  <si>
    <t>Брезент</t>
  </si>
  <si>
    <t>01.7.20.08-0051</t>
  </si>
  <si>
    <t>Ветошь</t>
  </si>
  <si>
    <t>01.7.20.08-0071</t>
  </si>
  <si>
    <t>Канат пеньковый пропитанный</t>
  </si>
  <si>
    <t>01.7.20.08-0111</t>
  </si>
  <si>
    <t>Рогожа</t>
  </si>
  <si>
    <t>01.7.20.08-0162</t>
  </si>
  <si>
    <t>Ткань мешочная</t>
  </si>
  <si>
    <t>10 м2</t>
  </si>
  <si>
    <t>02.2.05.04-1697</t>
  </si>
  <si>
    <t>Щебень М 800, фракция 10-20 мм, группа 2</t>
  </si>
  <si>
    <t>02.2.05.04-1777</t>
  </si>
  <si>
    <t>Щебень М 800, фракция 20-40 мм, группа 2 (ТССЦ-408-0015, 1196,04 р.)</t>
  </si>
  <si>
    <t>02.2.05.04-1817</t>
  </si>
  <si>
    <t>Щебень М 800, фракция 40-80(70) мм, группа 2</t>
  </si>
  <si>
    <t>03.1.02.03-0011</t>
  </si>
  <si>
    <t>Известь строительная негашеная комовая, сорт I</t>
  </si>
  <si>
    <t>03.1.02.03-0014</t>
  </si>
  <si>
    <t>Известь хлорная, сорт I</t>
  </si>
  <si>
    <t>04.1.02.05-0003</t>
  </si>
  <si>
    <t>Смеси бетонные тяжелого бетона (БСТ), класс В7,5 (М100)</t>
  </si>
  <si>
    <t>04.1.02.05-0004</t>
  </si>
  <si>
    <t>Смеси бетонные тяжелого бетона (БСТ), класс В10 (М150)</t>
  </si>
  <si>
    <t>04.2.01.01-0048</t>
  </si>
  <si>
    <t>Смеси асфальтобетонные плотные мелкозернистые тип Б марка I</t>
  </si>
  <si>
    <t>04.3.01.03-0001</t>
  </si>
  <si>
    <t>Раствор асбоцементный</t>
  </si>
  <si>
    <t>04.3.01.09-0012</t>
  </si>
  <si>
    <t>Раствор готовый кладочный, цементный, М50</t>
  </si>
  <si>
    <t>04.3.01.09-0014</t>
  </si>
  <si>
    <t>Раствор готовый кладочный, цементный, М100</t>
  </si>
  <si>
    <t>05.1.01.13-0042</t>
  </si>
  <si>
    <t>Плита железобетонная покрытий и перекрытий, ребристая</t>
  </si>
  <si>
    <t>05.1.01.13-0043</t>
  </si>
  <si>
    <t>Плита железобетонная покрытий, перекрытий и днищ</t>
  </si>
  <si>
    <t>07.2.07.12-0020</t>
  </si>
  <si>
    <t>Элементы конструктивные зданий и сооружений с преобладанием горячекатаных профилей, средняя масса сборочной единицы от 0,1 до 0,5 т</t>
  </si>
  <si>
    <t>08.1.02.11-0001</t>
  </si>
  <si>
    <t>Поковки из квадратных заготовок, масса 1,8 кг</t>
  </si>
  <si>
    <t>08.2.02.11-0007</t>
  </si>
  <si>
    <t>Канат двойной свивки ТК, конструкции 6х19(1+6+12)+1 о.с., оцинкованный, из проволок марки В, маркировочная группа 1770 н/мм2, диаметр 5,5 мм</t>
  </si>
  <si>
    <t>10 м</t>
  </si>
  <si>
    <t>08.3.03.04-0012</t>
  </si>
  <si>
    <t>Проволока светлая, диаметр 1,1 мм</t>
  </si>
  <si>
    <t>08.3.03.06-0002</t>
  </si>
  <si>
    <t>Проволока горячекатаная в мотках, диаметр 6,3-6,5 мм</t>
  </si>
  <si>
    <t>08.3.11.01-0091</t>
  </si>
  <si>
    <t>Швеллеры № 40, марка стали Ст0</t>
  </si>
  <si>
    <t>08.4.03.04-0001</t>
  </si>
  <si>
    <t>Сталь арматурная, горячекатаная, класс А-I, А-II, А-III</t>
  </si>
  <si>
    <t>11.1.02.04-0031</t>
  </si>
  <si>
    <t>Лесоматериалы круглые, хвойных пород, для строительства, диаметр 14-24 см, длина 3-6,5 м</t>
  </si>
  <si>
    <t>11.1.03.01-0077</t>
  </si>
  <si>
    <t>Бруски обрезные, хвойных пород, длина 4-6,5 м, ширина 75-150 мм, толщина 40-75 мм, сорт I</t>
  </si>
  <si>
    <t>11.1.03.01-0079</t>
  </si>
  <si>
    <t>Бруски обрезные, хвойных пород, длина 4-6,5 м, ширина 75-150 мм, толщина 40-75 мм, сорт III</t>
  </si>
  <si>
    <t>11.1.03.06-0075</t>
  </si>
  <si>
    <t>Доска обрезная, хвойных пород, длина 2-3,75 м, ширина 75-150 мм, толщина 32-40 мм, сорт III</t>
  </si>
  <si>
    <t>11.1.03.06-0086</t>
  </si>
  <si>
    <t>Доска обрезная, хвойных пород, ширина 75-150 мм, толщина 25 мм, длина 4-6,5 м, сорт II</t>
  </si>
  <si>
    <t>11.1.03.06-0095</t>
  </si>
  <si>
    <t>Доска обрезная, хвойных пород, ширина 75-150 мм, толщина 44 мм и более, длина 4-6,5 м, сорт III</t>
  </si>
  <si>
    <t>11.2.13.04-0011</t>
  </si>
  <si>
    <t>Щиты из досок, толщина 25 мм</t>
  </si>
  <si>
    <t>11.2.13.04-0012</t>
  </si>
  <si>
    <t>Щиты из досок, толщина 40 мм</t>
  </si>
  <si>
    <t>12.1.02.06-0012</t>
  </si>
  <si>
    <t>Рубероид кровельный РКК-350</t>
  </si>
  <si>
    <t>12.2.03.11-0023</t>
  </si>
  <si>
    <t>Ткань стеклянная конструкционная Т-11</t>
  </si>
  <si>
    <t>12.2.03.11-0041</t>
  </si>
  <si>
    <t>Холсты стекловолокнистые термовлагоустойчивые</t>
  </si>
  <si>
    <t>14.4.01.01-0003</t>
  </si>
  <si>
    <t>Грунтовка ГФ-021</t>
  </si>
  <si>
    <t>14.4.04.08-0003</t>
  </si>
  <si>
    <t>Эмаль ПФ-115, серая</t>
  </si>
  <si>
    <t>14.5.09.02-0002</t>
  </si>
  <si>
    <t>Ксилол нефтяной, марка А</t>
  </si>
  <si>
    <t>14.5.09.07-0030</t>
  </si>
  <si>
    <t>Растворитель Р-4</t>
  </si>
  <si>
    <t>14.5.09.11-0102</t>
  </si>
  <si>
    <t>Уайт-спирит</t>
  </si>
  <si>
    <t>16.2.01.02-0001</t>
  </si>
  <si>
    <t>Земля растительная</t>
  </si>
  <si>
    <t>23.8.03.12-0011</t>
  </si>
  <si>
    <t>Фасонные части стальные сварные, номинальный диаметр до 800 мм</t>
  </si>
  <si>
    <t>Конъюнктурный анализ п. 2 ТЦ_24.3.05.01_63_6319189182_12.07.2022_01</t>
  </si>
  <si>
    <t>Отвод 30° ПЭ 100 SDR 17 630</t>
  </si>
  <si>
    <t>шт</t>
  </si>
  <si>
    <t>18943,95
22287/1,2*1,02</t>
  </si>
  <si>
    <t>Конъюнктурный анализ п. 4  ТЦ_24.3.05.01_63_6319189182_12.07.2022_01</t>
  </si>
  <si>
    <t>Фланец Ду 700 Pу-10</t>
  </si>
  <si>
    <t>16998,3
19998/1,2*1,02</t>
  </si>
  <si>
    <t>Конъюнктурный анализ п.1   ТЦ_24.3.05.01_63_6319189182_12.07.2022_01</t>
  </si>
  <si>
    <t>16733,95
19687/1,2*1,02</t>
  </si>
  <si>
    <t>1500391,88
1765166,92/1,2*1,02</t>
  </si>
  <si>
    <t>Конъюнктурный анализ п.10   ТЦ_24.3.05.01_63_6319189182_12.07.2022_01</t>
  </si>
  <si>
    <t>Тройник стальной приварной равнопроходной DN 700 мм ГОСТ 17376-2001</t>
  </si>
  <si>
    <t>49924,75
58735/1,2*1,02</t>
  </si>
  <si>
    <t>Конъюнктурный анализ п.12 ТЦ_24.3.05.01_63_6319189182_12.07.2022_01</t>
  </si>
  <si>
    <t>Воздушный вантуз фланцевый двухступенчатый DN 200 мм JAFAR</t>
  </si>
  <si>
    <t>137455,74
161712,64/1,2*1,02</t>
  </si>
  <si>
    <t>Конъюнктурный анализ п.13  ТЦ_24.3.05.01_63_6319189182_12.07.2022_01</t>
  </si>
  <si>
    <t>Заглушка ПЭ100 SDR17 315 мм</t>
  </si>
  <si>
    <t>8221,2
9672,00/1,2*1,02</t>
  </si>
  <si>
    <t>Конъюнктурный анализ п.14  ТЦ_24.3.05.01_63_6319189182_12.07.2022_01</t>
  </si>
  <si>
    <t>Тройник стальной неравнопроходной ∅720/325 ГОСТ 17376-2001</t>
  </si>
  <si>
    <t>48012,25
56485,00/1,2*1,02</t>
  </si>
  <si>
    <t>Конъюнктурный анализ п.15 ТЦ_04.02.01.01_63_6376021161_01.06.2022_1</t>
  </si>
  <si>
    <t>Асфальтобетон А32 НН по ГОСТ Р 58406.2-2020 на битуме БНД 70/100 по ГОСТ 33133-2014</t>
  </si>
  <si>
    <t>5933,33
7120/1,2</t>
  </si>
  <si>
    <t>Конъюнктурный анализ п.16 ТЦ_04.02.01.01_63_6376021161_01.06.2022_1</t>
  </si>
  <si>
    <t>Асфальтобетон А16 ВН по ГОСТ Р 58406.2-2020 на битуме БНД 70/100 по ГОСТ 33133-2014</t>
  </si>
  <si>
    <t>6425
7710/1,2</t>
  </si>
  <si>
    <t>Конъюнктурный анализ п.18 ТЦ-18.1.9.06_63_6319189182_18.09.2022_1</t>
  </si>
  <si>
    <t>Кран шаровый компрес. PN16, d=32мм</t>
  </si>
  <si>
    <t>415,65
489/1,2*1,02</t>
  </si>
  <si>
    <t>Конъюнктурный анализ п.5  ТЦ_24.3.05.01_63_6319189182_12.07.2022_01</t>
  </si>
  <si>
    <t>Тройник ПЭ100 SDR17 ∅800/710 ИКАПЛАСТ</t>
  </si>
  <si>
    <t>113608,37
133656,9/1,2*1,02</t>
  </si>
  <si>
    <t>Конъюнктурный анализ п.6  ТЦ_24.3.05.01_63_6319189182_12.07.2022_01</t>
  </si>
  <si>
    <t>Труба ПЭ100 SDR17 710 мм</t>
  </si>
  <si>
    <t>м</t>
  </si>
  <si>
    <t>21039,2
24752/1,2*1,02</t>
  </si>
  <si>
    <t>Конъюнктурный анализ п.7  ТЦ_24.3.05.01_63_6319189182_12.07.2022_01</t>
  </si>
  <si>
    <t>Отвод компрессионный 90°∅32мм с наружной резьбой ГОСТ 18599-2001</t>
  </si>
  <si>
    <t>223,55
263/1,2*1,02</t>
  </si>
  <si>
    <t>Конъюнктурный анализ п.8  ТЦ_24.3.05.01_63_6319189182_12.07.2022_01</t>
  </si>
  <si>
    <t>Седелка компрессионная 315 мм х 11/4 дюйма</t>
  </si>
  <si>
    <t>6018
7080/1,2*1,02</t>
  </si>
  <si>
    <t>Конъюнкутрный анализ  п.17 ТЦ_23.1.03.01_21_2124038321_26.09.2022_1</t>
  </si>
  <si>
    <t>Неподвижная опора 0315 мм ПЭ100 SDR17 св.</t>
  </si>
  <si>
    <t>12582,72
14803,20/1,2*1,02</t>
  </si>
  <si>
    <t>ОП ФССЦ. Приложения. Приложение 15, Таблица 2.</t>
  </si>
  <si>
    <t>ФССЦ-01.2.01.02-0001</t>
  </si>
  <si>
    <t>Битум горячий</t>
  </si>
  <si>
    <t>ФССЦ-01.2.03.03-0013</t>
  </si>
  <si>
    <t>ФССЦ-01.7.12.05-0055</t>
  </si>
  <si>
    <t>Геотекстиль нетканый из полиэфирного волокна, иглопробивной, поверхностная плотность 300 г/м2</t>
  </si>
  <si>
    <t>ФССЦ-01.7.15.10-0067</t>
  </si>
  <si>
    <t>Скобы ходовые</t>
  </si>
  <si>
    <t>ФССЦ-02.2.05.04-1767</t>
  </si>
  <si>
    <t>Щебень М 400, фракция 20-40 мм, группа 2</t>
  </si>
  <si>
    <t>ФССЦ-02.3.01.02-1005</t>
  </si>
  <si>
    <t>Песок природный II класс, очень мелкий, круглые сита</t>
  </si>
  <si>
    <t>ФССЦ-04.1.02.05-0003</t>
  </si>
  <si>
    <t>ФССЦ-04.1.02.05-0004</t>
  </si>
  <si>
    <t>ФССЦ-04.1.02.05-0006</t>
  </si>
  <si>
    <t>Смеси бетонные тяжелого бетона (БСТ), класс В15 (М200)</t>
  </si>
  <si>
    <t>ФССЦ-04.1.02.05-0008</t>
  </si>
  <si>
    <t>Смеси бетонные тяжелого бетона (БСТ), класс В22,5 (М300)</t>
  </si>
  <si>
    <t>ФССЦ-04.1.02.05-0009</t>
  </si>
  <si>
    <t>Смеси бетонные тяжелого бетона (БСТ), класс В25 (М350) В25 F100 W6</t>
  </si>
  <si>
    <t>ФССЦ-04.3.01.09-0011</t>
  </si>
  <si>
    <t>Раствор готовый кладочный, цементный, М25</t>
  </si>
  <si>
    <t>ФССЦ-04.3.01.09-0012</t>
  </si>
  <si>
    <t>ФССЦ-04.3.01.09-0014</t>
  </si>
  <si>
    <t>ФССЦ-05.1.01.04-0007</t>
  </si>
  <si>
    <t>Балка перекрытий теплотрасс Б-8, бетон B25 (М350), объем 1,15 м3, расход арматуры 157,5 кг</t>
  </si>
  <si>
    <t>ФССЦ-05.1.01.09-0042</t>
  </si>
  <si>
    <t>Кольцо опорное КО-6 /бетон B15 (М200), объем 0,02 м3, расход арматуры 1,10 кг</t>
  </si>
  <si>
    <t>ФССЦ-05.1.01.09-0051</t>
  </si>
  <si>
    <t>Кольцо стеновое смотровых колодцев КС7.3, бетон B15 (М200), объем 0,05 м3, расход арматуры 1,64 кг</t>
  </si>
  <si>
    <t>ФССЦ-05.1.01.09-0052</t>
  </si>
  <si>
    <t>Кольцо стеновое смотровых колодцев КС7.9, бетон B15 (М200), объем 0,15 м3, расход арматуры 4,80 кг</t>
  </si>
  <si>
    <t>ФССЦ-05.1.01.09-0065</t>
  </si>
  <si>
    <t>Кольцо стеновое смотровых колодцев КС15.9, бетон B15 (М200), объем 0,40 м3, расход арматуры 7,02 кг</t>
  </si>
  <si>
    <t>ФССЦ-05.1.01.11-0042</t>
  </si>
  <si>
    <t>Плита днища ПДУ 300.300.20-6, бетон B15 (М200), объем 1,80 м3, расход арматуры 289,1 кг _ плита днища Д-35-25</t>
  </si>
  <si>
    <t>ФССЦ-05.1.01.11-0045</t>
  </si>
  <si>
    <t>Плита днища ПН15, бетон B15 (М200), объем 0,38 м3, расход арматуры 33,13 кг</t>
  </si>
  <si>
    <t>ФССЦ-05.1.01.12-0013</t>
  </si>
  <si>
    <t>Плита перекрытия лотков и каналов ПО-4, бетон В25 (М350), объем 0,61 м3, расход арматуры 52,7 кг</t>
  </si>
  <si>
    <t>ФССЦ-05.1.01.13-0002</t>
  </si>
  <si>
    <t>ФССЦ-05.1.01.13-0042</t>
  </si>
  <si>
    <t>ФССЦ-05.1.01.13-0043</t>
  </si>
  <si>
    <t>ФССЦ-05.1.06.09-0002</t>
  </si>
  <si>
    <t>Плиты перекрытия 1ПП15-1, бетон B15, объем 0,27 м3, расход арматуры 30 кг</t>
  </si>
  <si>
    <t>ФССЦ-06.1.01.05-0035</t>
  </si>
  <si>
    <t>Кирпич керамический одинарный, марка 100, размер 250х120х65 мм</t>
  </si>
  <si>
    <t>1000 шт</t>
  </si>
  <si>
    <t>ФССЦ-07.2.05.01-0032</t>
  </si>
  <si>
    <t>Ограждения лестничных проемов, лестничные марши, пожарные лестницы</t>
  </si>
  <si>
    <t>ФССЦ-08.1.02.06-0011</t>
  </si>
  <si>
    <t>Люк чугунный легкий Л(A30)-В-1-60</t>
  </si>
  <si>
    <t>ФССЦ-08.3.08.02-0052</t>
  </si>
  <si>
    <t>Уголок горячекатаный, марка стали ВСт3кп2, размер 50х50х5 мм</t>
  </si>
  <si>
    <t>ФССЦ-08.4.03.03-0030</t>
  </si>
  <si>
    <t>Сталь арматурная, горячекатаная, периодического профиля, класс А-III, диаметр 8 мм</t>
  </si>
  <si>
    <t>ФССЦ-08.4.03.03-0031</t>
  </si>
  <si>
    <t>Сталь арматурная, горячекатаная, периодического профиля, класс А-III, диаметр 10 мм</t>
  </si>
  <si>
    <t>ФССЦ-08.4.03.04-0001</t>
  </si>
  <si>
    <t>ФССЦ-11.1.03.05-0084</t>
  </si>
  <si>
    <t>Доска необрезная, хвойных пород, длина 4-6,5 м, все ширины, толщина 44 мм и более, сорт II</t>
  </si>
  <si>
    <t>ФССЦ-12.2.03.11-0023</t>
  </si>
  <si>
    <t>ФССЦ-12.2.03.11-0029</t>
  </si>
  <si>
    <t>Стеклоткань конструкционная Э3-200 П</t>
  </si>
  <si>
    <t>ФССЦ-16.2.02.07-0041</t>
  </si>
  <si>
    <t>Семена трав: житняк</t>
  </si>
  <si>
    <t>ФССЦ-16.2.02.07-0061</t>
  </si>
  <si>
    <t>Семена трав: костер</t>
  </si>
  <si>
    <t>ФССЦ-16.2.02.07-0101</t>
  </si>
  <si>
    <t>Семена трав: люцерна</t>
  </si>
  <si>
    <t>ФССЦ-18.1.02.02-0069</t>
  </si>
  <si>
    <t>Задвижки фланцевые короткие с обрезиненным клином для жидкостей и сжатого воздуха давлением: 1,0 МПа (10 кгс/см2) марки BV-05-47 (F4), диаметром 300 мм</t>
  </si>
  <si>
    <t>ФССЦ-23.5.01.08-0025</t>
  </si>
  <si>
    <t>Трубы стальные электросварные прямошовные и спиральношовные, класс прочности К38, наружный диаметр 530 мм, толщина стенки 8 мм (ГОСТ 10704-91</t>
  </si>
  <si>
    <t>ФССЦ-23.5.02.02-0053</t>
  </si>
  <si>
    <t>Трубы стальные электросварные прямошовные со снятой фаской из стали марок Ст2кп-Ст4кп и Ст2пс-Ст4пс, наружный диаметр 108 мм, толщина стенки 3 мм</t>
  </si>
  <si>
    <t>ФССЦ-23.5.02.02-0087</t>
  </si>
  <si>
    <t>Трубы стальные электросварные прямошовные со снятой фаской из стали марок БСт2кп-БСт4кп и БСт2пс-БСт4пс, наружный диаметр 219 мм, толщина стенки 5 мм</t>
  </si>
  <si>
    <t>ФССЦ-23.8.03.01-0034</t>
  </si>
  <si>
    <t>Заглушки стальные ПТ, номинальный диаметр до 900 мм  (Заглушка стальная приварная DN 700 мм ГОСТ 17379-2001)</t>
  </si>
  <si>
    <t>ФССЦ-23.8.03.11-0661</t>
  </si>
  <si>
    <t>ФССЦ-23.8.03.11-0683</t>
  </si>
  <si>
    <t>Фланцы стальные плоские приварные из стали ВСт3сп2, ВСт3сп3, номинальное давление 1,6 МПа, номинальный диаметр 200 мм</t>
  </si>
  <si>
    <t>компл</t>
  </si>
  <si>
    <t>ФССЦ-23.8.03.12-0011</t>
  </si>
  <si>
    <t>ФССЦ-23.8.04.12-0079</t>
  </si>
  <si>
    <t>Тройники переходные, номинальное давление до 16 МПа, номинальный диаметр 300х200 мм, наружный диаметр и толщина стенки 325х8-219х6 мм</t>
  </si>
  <si>
    <t>ФССЦ-23.8.04.12-0139</t>
  </si>
  <si>
    <t>Тройники равнопроходные, номинальное давление до 16 МПа, номинальный диаметр 300 мм, наружный диаметр и толщина стенки 325х8,0 мм</t>
  </si>
  <si>
    <t>ФССЦ-24.3.03.13-0001</t>
  </si>
  <si>
    <t>Трубы напорные полиэтиленовые ПЭ100, стандартное размерное отношение SDR11 номинальный наружный диаметр 32 мм, толщина стенки 3,0 мм (прим. Труба ПЭ100 SDR17 ∅32 мм)</t>
  </si>
  <si>
    <t>ФССЦ-24.3.03.13-0021</t>
  </si>
  <si>
    <t>Трубы напорные полиэтиленовые ПЭ100, стандартное размерное отношение SDR11 номинальный наружный диаметр 630 мм, толщина стенки 57,2 мм</t>
  </si>
  <si>
    <t>ФССЦ-24.3.03.13-0055</t>
  </si>
  <si>
    <t>Трубы напорные полиэтиленовые ПЭ100, стандартное размерное отношение SDR17, номинальный наружный диаметр 315 мм, толщина стенки 18,7 мм</t>
  </si>
  <si>
    <t>ФССЦ-24.3.05.01-0003</t>
  </si>
  <si>
    <t>Втулка полиэтиленовая под фланец, ПЭ100, стандартное размерное отношение SDR13,6, номинальный наружный диаметр 315 мм (применительно: Втулка под фланец ПЭ100 SDR17 Ø315 мм)</t>
  </si>
  <si>
    <t>ФССЦ-24.3.05.08-0468</t>
  </si>
  <si>
    <t>Отвод полиэтиленовый сварной 30°, ПЭ100, к напорным трубам 1,0 МПа (10 кгс/см2), диаметр 315 мм</t>
  </si>
  <si>
    <t>Ресурсная ведомость</t>
  </si>
  <si>
    <t>Подключение (технологическое присоединение) к централизованной системе холодного водоснабжения объекта: "Жилой комплекс переменной этажности по адресу: Самарская оюласть, г. Самара, Кировский район, Московское шоссе (19 км). Водопроводная линия Дн-315мм. Наружные сети хозяйственно-питьевого водоснабжения В1."</t>
  </si>
  <si>
    <t>ИТОГО МАТЕРИАЛЫ</t>
  </si>
  <si>
    <t xml:space="preserve"> Втулка под фланец ПЭ100 SDR17 ∅710 мм ГОСТ 18599-2001</t>
  </si>
  <si>
    <t>Задвижка с обрезиненным клином фланцевая с редуктором ∅700 мм JAFAR</t>
  </si>
  <si>
    <t>Надбавка к оптовой цене бетона  класс В22,5 к проектной по водонепроницаемости W6 к расценке ФССЦ-04.1.02.05-0008 (расчет: отп. цена 2021г =620,56 руб* 2*1,5%=18,62 руб.)</t>
  </si>
  <si>
    <t xml:space="preserve"> Надбавка к оптовой цене бетона  класс В25 к проектной по водонепроницаемости W6 к расценке ФССЦ-04.1.02.05-0009 (расчет: отп. цена 2021г =645,75 руб*1,5%=9,69 руб.)</t>
  </si>
  <si>
    <t xml:space="preserve"> Смеси бетонные тяжелого бетона (БСТ), класс В7,5 (М100) _ Бетонная подготовка  В7.5</t>
  </si>
  <si>
    <t>Смеси бетонные тяжелого бетона (БСТ), класс В7,5 (М100) _ Устройство подготовки из бетона В7.5</t>
  </si>
  <si>
    <t>Плита перекрытия камеры мусороудаления, бетон В22,5 (М300), расход арматуры до 95 кг/м3_ П24-5А</t>
  </si>
  <si>
    <t xml:space="preserve"> Плита перекрытия камеры мусороудаления, бетон В22,5 (М300), расход арматуры до 95 кг/м3_ П24-5Б</t>
  </si>
  <si>
    <t xml:space="preserve"> Плита перекрытия камеры мусороудаления, бетон В22,5 (М300), расход арматуры до 95 кг/м3_ Плита покрытия П19д-11 объем 0,4м3</t>
  </si>
  <si>
    <t>Фланцы стальные плоские приварные из стали ВСт3сп2, ВСт3сп3, номинальное давление 1,0 МПа, номинальный диаметр 300 мм_  (Фланец стальной плоский приварной DN 300 мм ГОСТ 12820-80</t>
  </si>
  <si>
    <t>Фланцы стальные плоские приварные из стали ВСт3сп2, ВСт3сп3, номинальное давление 1,0 МПа, номинальный диаметр 300 мм_ ((применительно Фланец стальной плоский прижимной DN 300 мм ГОСТ 33259-2015)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</si>
</sst>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\ _₽"/>
  </numFmts>
  <fonts count="13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9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b/>
      <sz val="8"/>
      <name val="Verdana"/>
      <family val="2"/>
      <charset val="204"/>
    </font>
    <font>
      <b/>
      <sz val="9"/>
      <name val="Verdana"/>
      <family val="2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2" fillId="0" borderId="1">
      <alignment horizontal="center"/>
    </xf>
    <xf numFmtId="0" fontId="2" fillId="0" borderId="1">
      <alignment horizontal="center"/>
    </xf>
    <xf numFmtId="0" fontId="2" fillId="0" borderId="0">
      <alignment horizontal="right" vertical="top" wrapText="1"/>
    </xf>
    <xf numFmtId="4" fontId="4" fillId="0" borderId="0" applyNumberFormat="0" applyFont="0" applyAlignment="0">
      <alignment horizontal="left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0">
      <alignment horizontal="center" vertical="top" wrapText="1"/>
    </xf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45">
    <xf numFmtId="0" fontId="0" fillId="0" borderId="0" xfId="0"/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49" fontId="6" fillId="0" borderId="0" xfId="0" applyNumberFormat="1" applyFont="1"/>
    <xf numFmtId="0" fontId="9" fillId="0" borderId="0" xfId="12" applyFont="1" applyAlignment="1">
      <alignment horizontal="center"/>
    </xf>
    <xf numFmtId="49" fontId="10" fillId="0" borderId="0" xfId="12" applyNumberFormat="1" applyFont="1" applyAlignment="1">
      <alignment horizontal="left"/>
    </xf>
    <xf numFmtId="0" fontId="6" fillId="0" borderId="2" xfId="0" applyFont="1" applyBorder="1" applyAlignment="1">
      <alignment horizontal="center" vertical="center"/>
    </xf>
    <xf numFmtId="0" fontId="6" fillId="0" borderId="0" xfId="3" applyFont="1">
      <alignment horizontal="right" vertical="top" wrapText="1"/>
    </xf>
    <xf numFmtId="0" fontId="6" fillId="0" borderId="0" xfId="13" applyFont="1">
      <alignment horizontal="left" vertical="top"/>
    </xf>
    <xf numFmtId="164" fontId="6" fillId="0" borderId="0" xfId="0" applyNumberFormat="1" applyFont="1" applyAlignment="1">
      <alignment horizontal="right"/>
    </xf>
    <xf numFmtId="0" fontId="6" fillId="0" borderId="0" xfId="3" applyFont="1" applyAlignment="1">
      <alignment horizontal="left" vertical="top" wrapText="1"/>
    </xf>
    <xf numFmtId="0" fontId="6" fillId="0" borderId="1" xfId="2" applyFont="1" applyBorder="1" applyAlignment="1">
      <alignment horizontal="center"/>
    </xf>
    <xf numFmtId="49" fontId="6" fillId="0" borderId="1" xfId="2" applyNumberFormat="1" applyFont="1" applyBorder="1" applyAlignment="1">
      <alignment horizontal="center"/>
    </xf>
    <xf numFmtId="0" fontId="9" fillId="0" borderId="1" xfId="2" applyFont="1" applyBorder="1" applyAlignment="1">
      <alignment horizontal="center"/>
    </xf>
    <xf numFmtId="0" fontId="6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164" fontId="6" fillId="0" borderId="1" xfId="0" applyNumberFormat="1" applyFont="1" applyBorder="1" applyAlignment="1">
      <alignment horizontal="right" vertical="top" wrapText="1"/>
    </xf>
    <xf numFmtId="0" fontId="11" fillId="0" borderId="0" xfId="0" applyFont="1" applyAlignment="1">
      <alignment horizontal="center" wrapText="1"/>
    </xf>
    <xf numFmtId="0" fontId="11" fillId="0" borderId="1" xfId="0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right" vertical="top" wrapText="1"/>
    </xf>
    <xf numFmtId="164" fontId="11" fillId="0" borderId="1" xfId="0" applyNumberFormat="1" applyFont="1" applyBorder="1" applyAlignment="1">
      <alignment horizontal="right" vertical="top" wrapText="1"/>
    </xf>
    <xf numFmtId="0" fontId="11" fillId="0" borderId="0" xfId="0" applyFont="1"/>
    <xf numFmtId="165" fontId="6" fillId="0" borderId="1" xfId="0" applyNumberFormat="1" applyFont="1" applyBorder="1" applyAlignment="1">
      <alignment horizontal="right" vertical="top" wrapText="1"/>
    </xf>
    <xf numFmtId="165" fontId="11" fillId="0" borderId="1" xfId="0" applyNumberFormat="1" applyFont="1" applyBorder="1" applyAlignment="1">
      <alignment horizontal="right" vertical="top" wrapText="1"/>
    </xf>
    <xf numFmtId="0" fontId="11" fillId="0" borderId="0" xfId="0" applyFont="1" applyAlignment="1">
      <alignment horizontal="center" wrapText="1"/>
    </xf>
    <xf numFmtId="0" fontId="7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8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</cellXfs>
  <cellStyles count="15">
    <cellStyle name="Акт" xfId="1"/>
    <cellStyle name="ВедРесурсов" xfId="2"/>
    <cellStyle name="Итоги" xfId="3"/>
    <cellStyle name="ИтогоРесМет" xfId="4"/>
    <cellStyle name="ЛокСмета" xfId="5"/>
    <cellStyle name="ОбСмета" xfId="6"/>
    <cellStyle name="Обычный" xfId="0" builtinId="0"/>
    <cellStyle name="ПеременныеСметы" xfId="7"/>
    <cellStyle name="РесСмета" xfId="8"/>
    <cellStyle name="СводкаСтоимРаб" xfId="9"/>
    <cellStyle name="СводРасч" xfId="10"/>
    <cellStyle name="Список ресурсов" xfId="11"/>
    <cellStyle name="Титул" xfId="12"/>
    <cellStyle name="Хвост" xfId="13"/>
    <cellStyle name="Экспертиза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/>
  <dimension ref="A2:J160"/>
  <sheetViews>
    <sheetView showGridLines="0" tabSelected="1" zoomScaleNormal="100" zoomScaleSheetLayoutView="100" workbookViewId="0">
      <selection activeCell="N151" sqref="N151"/>
    </sheetView>
  </sheetViews>
  <sheetFormatPr defaultColWidth="9.140625" defaultRowHeight="11.25" x14ac:dyDescent="0.15"/>
  <cols>
    <col min="1" max="1" width="7.140625" style="1" customWidth="1"/>
    <col min="2" max="2" width="14" style="4" customWidth="1"/>
    <col min="3" max="3" width="40.7109375" style="1" customWidth="1"/>
    <col min="4" max="4" width="9" style="2" customWidth="1"/>
    <col min="5" max="5" width="14.5703125" style="2" customWidth="1"/>
    <col min="6" max="6" width="9.140625" style="3"/>
    <col min="7" max="7" width="14.42578125" style="3" customWidth="1"/>
    <col min="8" max="8" width="9.140625" style="3"/>
    <col min="9" max="9" width="17.140625" style="3" customWidth="1"/>
    <col min="10" max="10" width="9.140625" style="10"/>
    <col min="11" max="16384" width="9.140625" style="1"/>
  </cols>
  <sheetData>
    <row r="2" spans="1:10" ht="33.75" customHeight="1" x14ac:dyDescent="0.15">
      <c r="A2" s="29" t="s">
        <v>302</v>
      </c>
      <c r="B2" s="29"/>
      <c r="C2" s="29"/>
      <c r="D2" s="29"/>
      <c r="E2" s="29"/>
      <c r="F2" s="29"/>
      <c r="G2" s="29"/>
      <c r="H2" s="29"/>
      <c r="I2" s="29"/>
      <c r="J2" s="29"/>
    </row>
    <row r="3" spans="1:10" ht="12" customHeight="1" x14ac:dyDescent="0.15">
      <c r="A3" s="20"/>
      <c r="B3" s="20"/>
      <c r="C3" s="20"/>
      <c r="D3" s="20"/>
      <c r="E3" s="20"/>
      <c r="F3" s="20"/>
      <c r="G3" s="20"/>
      <c r="H3" s="20"/>
      <c r="I3" s="20"/>
      <c r="J3" s="20"/>
    </row>
    <row r="4" spans="1:10" ht="12.75" customHeight="1" x14ac:dyDescent="0.2">
      <c r="A4" s="32" t="s">
        <v>301</v>
      </c>
      <c r="B4" s="32"/>
      <c r="C4" s="32"/>
      <c r="D4" s="32"/>
      <c r="E4" s="32"/>
      <c r="F4" s="32"/>
      <c r="G4" s="32"/>
      <c r="H4" s="32"/>
      <c r="I4" s="32"/>
      <c r="J4" s="32"/>
    </row>
    <row r="5" spans="1:10" ht="18" customHeight="1" x14ac:dyDescent="0.2">
      <c r="C5" s="4"/>
      <c r="D5" s="5" t="s">
        <v>12</v>
      </c>
    </row>
    <row r="6" spans="1:10" ht="5.25" customHeight="1" x14ac:dyDescent="0.15">
      <c r="B6" s="6"/>
    </row>
    <row r="7" spans="1:10" s="2" customFormat="1" ht="18.75" customHeight="1" x14ac:dyDescent="0.15">
      <c r="A7" s="33" t="s">
        <v>8</v>
      </c>
      <c r="B7" s="36" t="s">
        <v>0</v>
      </c>
      <c r="C7" s="33" t="s">
        <v>9</v>
      </c>
      <c r="D7" s="33" t="s">
        <v>10</v>
      </c>
      <c r="E7" s="33" t="s">
        <v>1</v>
      </c>
      <c r="F7" s="42" t="s">
        <v>2</v>
      </c>
      <c r="G7" s="43"/>
      <c r="H7" s="43"/>
      <c r="I7" s="44"/>
      <c r="J7" s="40" t="s">
        <v>7</v>
      </c>
    </row>
    <row r="8" spans="1:10" s="2" customFormat="1" ht="33" customHeight="1" x14ac:dyDescent="0.15">
      <c r="A8" s="34"/>
      <c r="B8" s="37"/>
      <c r="C8" s="34"/>
      <c r="D8" s="34"/>
      <c r="E8" s="34"/>
      <c r="F8" s="39" t="s">
        <v>3</v>
      </c>
      <c r="G8" s="39"/>
      <c r="H8" s="39" t="s">
        <v>4</v>
      </c>
      <c r="I8" s="39"/>
      <c r="J8" s="40"/>
    </row>
    <row r="9" spans="1:10" s="2" customFormat="1" ht="16.5" customHeight="1" x14ac:dyDescent="0.15">
      <c r="A9" s="35"/>
      <c r="B9" s="38"/>
      <c r="C9" s="35"/>
      <c r="D9" s="35"/>
      <c r="E9" s="35"/>
      <c r="F9" s="7" t="s">
        <v>5</v>
      </c>
      <c r="G9" s="7" t="s">
        <v>6</v>
      </c>
      <c r="H9" s="7" t="s">
        <v>5</v>
      </c>
      <c r="I9" s="7" t="s">
        <v>6</v>
      </c>
      <c r="J9" s="41"/>
    </row>
    <row r="10" spans="1:10" s="2" customFormat="1" ht="12.75" x14ac:dyDescent="0.2">
      <c r="A10" s="12">
        <v>1</v>
      </c>
      <c r="B10" s="13" t="s">
        <v>11</v>
      </c>
      <c r="C10" s="12">
        <v>3</v>
      </c>
      <c r="D10" s="12">
        <v>4</v>
      </c>
      <c r="E10" s="12">
        <v>5</v>
      </c>
      <c r="F10" s="14">
        <v>6</v>
      </c>
      <c r="G10" s="14">
        <v>7</v>
      </c>
      <c r="H10" s="14">
        <v>8</v>
      </c>
      <c r="I10" s="14">
        <v>9</v>
      </c>
      <c r="J10" s="14">
        <v>10</v>
      </c>
    </row>
    <row r="11" spans="1:10" ht="17.850000000000001" customHeight="1" x14ac:dyDescent="0.15">
      <c r="A11" s="30" t="s">
        <v>15</v>
      </c>
      <c r="B11" s="31"/>
      <c r="C11" s="31"/>
      <c r="D11" s="31"/>
      <c r="E11" s="31"/>
      <c r="F11" s="31"/>
      <c r="G11" s="31"/>
      <c r="H11" s="31"/>
      <c r="I11" s="31"/>
      <c r="J11" s="31"/>
    </row>
    <row r="12" spans="1:10" ht="22.5" x14ac:dyDescent="0.15">
      <c r="A12" s="15">
        <v>1</v>
      </c>
      <c r="B12" s="16" t="s">
        <v>16</v>
      </c>
      <c r="C12" s="15" t="s">
        <v>17</v>
      </c>
      <c r="D12" s="17" t="s">
        <v>18</v>
      </c>
      <c r="E12" s="17">
        <v>0.19438</v>
      </c>
      <c r="F12" s="18">
        <v>1487.6</v>
      </c>
      <c r="G12" s="18">
        <v>289.16000000000003</v>
      </c>
      <c r="H12" s="18"/>
      <c r="I12" s="27">
        <f>G12*J12</f>
        <v>1376.4016000000001</v>
      </c>
      <c r="J12" s="27">
        <f>4.76</f>
        <v>4.76</v>
      </c>
    </row>
    <row r="13" spans="1:10" ht="22.5" x14ac:dyDescent="0.15">
      <c r="A13" s="15">
        <v>2</v>
      </c>
      <c r="B13" s="16" t="s">
        <v>19</v>
      </c>
      <c r="C13" s="15" t="s">
        <v>20</v>
      </c>
      <c r="D13" s="17" t="s">
        <v>18</v>
      </c>
      <c r="E13" s="17">
        <v>0.13295000000000001</v>
      </c>
      <c r="F13" s="18">
        <v>1525.5</v>
      </c>
      <c r="G13" s="18">
        <v>202.82</v>
      </c>
      <c r="H13" s="18"/>
      <c r="I13" s="27">
        <f t="shared" ref="I13:I76" si="0">G13*J13</f>
        <v>965.42319999999995</v>
      </c>
      <c r="J13" s="27">
        <f t="shared" ref="J13:J76" si="1">4.76</f>
        <v>4.76</v>
      </c>
    </row>
    <row r="14" spans="1:10" ht="22.5" x14ac:dyDescent="0.15">
      <c r="A14" s="15">
        <v>3</v>
      </c>
      <c r="B14" s="16" t="s">
        <v>21</v>
      </c>
      <c r="C14" s="15" t="s">
        <v>22</v>
      </c>
      <c r="D14" s="17" t="s">
        <v>18</v>
      </c>
      <c r="E14" s="17">
        <v>0.26119999999999999</v>
      </c>
      <c r="F14" s="18">
        <v>1383.1</v>
      </c>
      <c r="G14" s="18">
        <v>361.26</v>
      </c>
      <c r="H14" s="18"/>
      <c r="I14" s="27">
        <f t="shared" si="0"/>
        <v>1719.5975999999998</v>
      </c>
      <c r="J14" s="27">
        <f t="shared" si="1"/>
        <v>4.76</v>
      </c>
    </row>
    <row r="15" spans="1:10" ht="22.5" x14ac:dyDescent="0.15">
      <c r="A15" s="15">
        <v>4</v>
      </c>
      <c r="B15" s="16" t="s">
        <v>23</v>
      </c>
      <c r="C15" s="15" t="s">
        <v>24</v>
      </c>
      <c r="D15" s="17" t="s">
        <v>18</v>
      </c>
      <c r="E15" s="17">
        <v>8.8262999999999994E-2</v>
      </c>
      <c r="F15" s="18">
        <v>31060</v>
      </c>
      <c r="G15" s="18">
        <v>2741.45</v>
      </c>
      <c r="H15" s="18"/>
      <c r="I15" s="27">
        <f t="shared" si="0"/>
        <v>13049.301999999998</v>
      </c>
      <c r="J15" s="27">
        <f t="shared" si="1"/>
        <v>4.76</v>
      </c>
    </row>
    <row r="16" spans="1:10" ht="22.5" x14ac:dyDescent="0.15">
      <c r="A16" s="15">
        <v>5</v>
      </c>
      <c r="B16" s="16" t="s">
        <v>25</v>
      </c>
      <c r="C16" s="15" t="s">
        <v>26</v>
      </c>
      <c r="D16" s="17" t="s">
        <v>18</v>
      </c>
      <c r="E16" s="17">
        <v>2.3321459999999998</v>
      </c>
      <c r="F16" s="18">
        <v>3390</v>
      </c>
      <c r="G16" s="18">
        <v>7905.98</v>
      </c>
      <c r="H16" s="18"/>
      <c r="I16" s="27">
        <f t="shared" si="0"/>
        <v>37632.464799999994</v>
      </c>
      <c r="J16" s="27">
        <f t="shared" si="1"/>
        <v>4.76</v>
      </c>
    </row>
    <row r="17" spans="1:10" ht="22.5" x14ac:dyDescent="0.15">
      <c r="A17" s="15">
        <v>6</v>
      </c>
      <c r="B17" s="16" t="s">
        <v>27</v>
      </c>
      <c r="C17" s="15" t="s">
        <v>28</v>
      </c>
      <c r="D17" s="17" t="s">
        <v>18</v>
      </c>
      <c r="E17" s="17">
        <v>3.1278599999999997E-2</v>
      </c>
      <c r="F17" s="18">
        <v>2606.9</v>
      </c>
      <c r="G17" s="18">
        <v>81.55</v>
      </c>
      <c r="H17" s="18"/>
      <c r="I17" s="27">
        <f t="shared" si="0"/>
        <v>388.178</v>
      </c>
      <c r="J17" s="27">
        <f t="shared" si="1"/>
        <v>4.76</v>
      </c>
    </row>
    <row r="18" spans="1:10" ht="22.5" x14ac:dyDescent="0.15">
      <c r="A18" s="15">
        <v>7</v>
      </c>
      <c r="B18" s="16" t="s">
        <v>29</v>
      </c>
      <c r="C18" s="15" t="s">
        <v>30</v>
      </c>
      <c r="D18" s="17" t="s">
        <v>31</v>
      </c>
      <c r="E18" s="17">
        <v>1.1299999999999999</v>
      </c>
      <c r="F18" s="18">
        <v>38.89</v>
      </c>
      <c r="G18" s="18">
        <v>43.94</v>
      </c>
      <c r="H18" s="18"/>
      <c r="I18" s="27">
        <f t="shared" si="0"/>
        <v>209.15439999999998</v>
      </c>
      <c r="J18" s="27">
        <f t="shared" si="1"/>
        <v>4.76</v>
      </c>
    </row>
    <row r="19" spans="1:10" ht="22.5" x14ac:dyDescent="0.15">
      <c r="A19" s="15">
        <v>8</v>
      </c>
      <c r="B19" s="16" t="s">
        <v>32</v>
      </c>
      <c r="C19" s="15" t="s">
        <v>33</v>
      </c>
      <c r="D19" s="17" t="s">
        <v>18</v>
      </c>
      <c r="E19" s="17">
        <v>0.28773599999999999</v>
      </c>
      <c r="F19" s="18">
        <v>4041.7</v>
      </c>
      <c r="G19" s="18">
        <v>1162.95</v>
      </c>
      <c r="H19" s="18"/>
      <c r="I19" s="27">
        <f t="shared" si="0"/>
        <v>5535.6419999999998</v>
      </c>
      <c r="J19" s="27">
        <f t="shared" si="1"/>
        <v>4.76</v>
      </c>
    </row>
    <row r="20" spans="1:10" ht="22.5" x14ac:dyDescent="0.15">
      <c r="A20" s="15">
        <v>9</v>
      </c>
      <c r="B20" s="16" t="s">
        <v>34</v>
      </c>
      <c r="C20" s="15" t="s">
        <v>35</v>
      </c>
      <c r="D20" s="17" t="s">
        <v>36</v>
      </c>
      <c r="E20" s="17">
        <v>5.7553274999999999</v>
      </c>
      <c r="F20" s="18">
        <v>6.22</v>
      </c>
      <c r="G20" s="18">
        <v>35.799999999999997</v>
      </c>
      <c r="H20" s="18"/>
      <c r="I20" s="27">
        <f t="shared" si="0"/>
        <v>170.40799999999999</v>
      </c>
      <c r="J20" s="27">
        <f t="shared" si="1"/>
        <v>4.76</v>
      </c>
    </row>
    <row r="21" spans="1:10" ht="22.5" x14ac:dyDescent="0.15">
      <c r="A21" s="15">
        <v>10</v>
      </c>
      <c r="B21" s="16" t="s">
        <v>37</v>
      </c>
      <c r="C21" s="15" t="s">
        <v>38</v>
      </c>
      <c r="D21" s="17" t="s">
        <v>31</v>
      </c>
      <c r="E21" s="17">
        <v>1.7413555000000001</v>
      </c>
      <c r="F21" s="18">
        <v>6.09</v>
      </c>
      <c r="G21" s="18">
        <v>10.6</v>
      </c>
      <c r="H21" s="18"/>
      <c r="I21" s="27">
        <f t="shared" si="0"/>
        <v>50.455999999999996</v>
      </c>
      <c r="J21" s="27">
        <f t="shared" si="1"/>
        <v>4.76</v>
      </c>
    </row>
    <row r="22" spans="1:10" ht="22.5" x14ac:dyDescent="0.15">
      <c r="A22" s="15">
        <v>11</v>
      </c>
      <c r="B22" s="16" t="s">
        <v>39</v>
      </c>
      <c r="C22" s="15" t="s">
        <v>40</v>
      </c>
      <c r="D22" s="17" t="s">
        <v>41</v>
      </c>
      <c r="E22" s="17">
        <v>1.1310739999999999</v>
      </c>
      <c r="F22" s="18">
        <v>1252</v>
      </c>
      <c r="G22" s="18">
        <v>1416.1</v>
      </c>
      <c r="H22" s="18"/>
      <c r="I22" s="27">
        <f t="shared" si="0"/>
        <v>6740.6359999999995</v>
      </c>
      <c r="J22" s="27">
        <f t="shared" si="1"/>
        <v>4.76</v>
      </c>
    </row>
    <row r="23" spans="1:10" ht="22.5" x14ac:dyDescent="0.15">
      <c r="A23" s="15">
        <v>12</v>
      </c>
      <c r="B23" s="16" t="s">
        <v>42</v>
      </c>
      <c r="C23" s="15" t="s">
        <v>43</v>
      </c>
      <c r="D23" s="17" t="s">
        <v>36</v>
      </c>
      <c r="E23" s="17">
        <v>964.68842159999997</v>
      </c>
      <c r="F23" s="18">
        <v>2.44</v>
      </c>
      <c r="G23" s="18">
        <v>2353.86</v>
      </c>
      <c r="H23" s="18"/>
      <c r="I23" s="27">
        <f t="shared" si="0"/>
        <v>11204.373600000001</v>
      </c>
      <c r="J23" s="27">
        <f t="shared" si="1"/>
        <v>4.76</v>
      </c>
    </row>
    <row r="24" spans="1:10" ht="22.5" x14ac:dyDescent="0.15">
      <c r="A24" s="15">
        <v>13</v>
      </c>
      <c r="B24" s="16" t="s">
        <v>44</v>
      </c>
      <c r="C24" s="15" t="s">
        <v>45</v>
      </c>
      <c r="D24" s="17" t="s">
        <v>46</v>
      </c>
      <c r="E24" s="17">
        <v>16.968</v>
      </c>
      <c r="F24" s="18">
        <v>3.62</v>
      </c>
      <c r="G24" s="18">
        <v>61.42</v>
      </c>
      <c r="H24" s="18"/>
      <c r="I24" s="27">
        <f t="shared" si="0"/>
        <v>292.35919999999999</v>
      </c>
      <c r="J24" s="27">
        <f t="shared" si="1"/>
        <v>4.76</v>
      </c>
    </row>
    <row r="25" spans="1:10" ht="22.5" x14ac:dyDescent="0.15">
      <c r="A25" s="15">
        <v>14</v>
      </c>
      <c r="B25" s="16" t="s">
        <v>47</v>
      </c>
      <c r="C25" s="15" t="s">
        <v>48</v>
      </c>
      <c r="D25" s="17" t="s">
        <v>18</v>
      </c>
      <c r="E25" s="17">
        <v>0.41459200000000002</v>
      </c>
      <c r="F25" s="18">
        <v>30030</v>
      </c>
      <c r="G25" s="18">
        <v>12450.19</v>
      </c>
      <c r="H25" s="18"/>
      <c r="I25" s="27">
        <f t="shared" si="0"/>
        <v>59262.904399999999</v>
      </c>
      <c r="J25" s="27">
        <f t="shared" si="1"/>
        <v>4.76</v>
      </c>
    </row>
    <row r="26" spans="1:10" ht="22.5" x14ac:dyDescent="0.15">
      <c r="A26" s="15">
        <v>15</v>
      </c>
      <c r="B26" s="16" t="s">
        <v>49</v>
      </c>
      <c r="C26" s="15" t="s">
        <v>50</v>
      </c>
      <c r="D26" s="17" t="s">
        <v>18</v>
      </c>
      <c r="E26" s="17">
        <v>8.1923399999999993E-2</v>
      </c>
      <c r="F26" s="18">
        <v>10315.01</v>
      </c>
      <c r="G26" s="18">
        <v>845.05</v>
      </c>
      <c r="H26" s="18"/>
      <c r="I26" s="27">
        <f t="shared" si="0"/>
        <v>4022.4379999999996</v>
      </c>
      <c r="J26" s="27">
        <f t="shared" si="1"/>
        <v>4.76</v>
      </c>
    </row>
    <row r="27" spans="1:10" ht="22.5" x14ac:dyDescent="0.15">
      <c r="A27" s="15">
        <v>16</v>
      </c>
      <c r="B27" s="16" t="s">
        <v>51</v>
      </c>
      <c r="C27" s="15" t="s">
        <v>52</v>
      </c>
      <c r="D27" s="17" t="s">
        <v>18</v>
      </c>
      <c r="E27" s="17">
        <v>5.5739999999999998E-2</v>
      </c>
      <c r="F27" s="18">
        <v>9424</v>
      </c>
      <c r="G27" s="18">
        <v>525.29</v>
      </c>
      <c r="H27" s="18"/>
      <c r="I27" s="27">
        <f t="shared" si="0"/>
        <v>2500.3803999999996</v>
      </c>
      <c r="J27" s="27">
        <f t="shared" si="1"/>
        <v>4.76</v>
      </c>
    </row>
    <row r="28" spans="1:10" ht="33.75" x14ac:dyDescent="0.15">
      <c r="A28" s="15">
        <v>17</v>
      </c>
      <c r="B28" s="16" t="s">
        <v>53</v>
      </c>
      <c r="C28" s="15" t="s">
        <v>54</v>
      </c>
      <c r="D28" s="17" t="s">
        <v>18</v>
      </c>
      <c r="E28" s="17">
        <v>2.5999999999999999E-3</v>
      </c>
      <c r="F28" s="18">
        <v>14830</v>
      </c>
      <c r="G28" s="18">
        <v>38.56</v>
      </c>
      <c r="H28" s="18"/>
      <c r="I28" s="27">
        <f t="shared" si="0"/>
        <v>183.54560000000001</v>
      </c>
      <c r="J28" s="27">
        <f t="shared" si="1"/>
        <v>4.76</v>
      </c>
    </row>
    <row r="29" spans="1:10" ht="33.75" x14ac:dyDescent="0.15">
      <c r="A29" s="15">
        <v>18</v>
      </c>
      <c r="B29" s="16" t="s">
        <v>55</v>
      </c>
      <c r="C29" s="15" t="s">
        <v>56</v>
      </c>
      <c r="D29" s="17" t="s">
        <v>18</v>
      </c>
      <c r="E29" s="17">
        <v>2.8000000000000001E-2</v>
      </c>
      <c r="F29" s="18">
        <v>12660</v>
      </c>
      <c r="G29" s="18">
        <v>354.48</v>
      </c>
      <c r="H29" s="18"/>
      <c r="I29" s="27">
        <f t="shared" si="0"/>
        <v>1687.3248000000001</v>
      </c>
      <c r="J29" s="27">
        <f t="shared" si="1"/>
        <v>4.76</v>
      </c>
    </row>
    <row r="30" spans="1:10" ht="33.75" x14ac:dyDescent="0.15">
      <c r="A30" s="15">
        <v>19</v>
      </c>
      <c r="B30" s="16" t="s">
        <v>57</v>
      </c>
      <c r="C30" s="15" t="s">
        <v>58</v>
      </c>
      <c r="D30" s="17" t="s">
        <v>18</v>
      </c>
      <c r="E30" s="17">
        <v>0.1239</v>
      </c>
      <c r="F30" s="18">
        <v>10920</v>
      </c>
      <c r="G30" s="18">
        <v>1352.99</v>
      </c>
      <c r="H30" s="18"/>
      <c r="I30" s="27">
        <f t="shared" si="0"/>
        <v>6440.2323999999999</v>
      </c>
      <c r="J30" s="27">
        <f t="shared" si="1"/>
        <v>4.76</v>
      </c>
    </row>
    <row r="31" spans="1:10" ht="22.5" x14ac:dyDescent="0.15">
      <c r="A31" s="15">
        <v>20</v>
      </c>
      <c r="B31" s="16" t="s">
        <v>59</v>
      </c>
      <c r="C31" s="15" t="s">
        <v>60</v>
      </c>
      <c r="D31" s="17" t="s">
        <v>31</v>
      </c>
      <c r="E31" s="17">
        <v>11.8058</v>
      </c>
      <c r="F31" s="18">
        <v>9.0399999999999991</v>
      </c>
      <c r="G31" s="18">
        <v>106.73</v>
      </c>
      <c r="H31" s="18"/>
      <c r="I31" s="27">
        <f t="shared" si="0"/>
        <v>508.03480000000002</v>
      </c>
      <c r="J31" s="27">
        <f t="shared" si="1"/>
        <v>4.76</v>
      </c>
    </row>
    <row r="32" spans="1:10" ht="22.5" x14ac:dyDescent="0.15">
      <c r="A32" s="15">
        <v>21</v>
      </c>
      <c r="B32" s="16" t="s">
        <v>61</v>
      </c>
      <c r="C32" s="15" t="s">
        <v>62</v>
      </c>
      <c r="D32" s="17" t="s">
        <v>18</v>
      </c>
      <c r="E32" s="17">
        <v>0.18619749999999999</v>
      </c>
      <c r="F32" s="18">
        <v>11978</v>
      </c>
      <c r="G32" s="18">
        <v>2230.2800000000002</v>
      </c>
      <c r="H32" s="18"/>
      <c r="I32" s="27">
        <f t="shared" si="0"/>
        <v>10616.132800000001</v>
      </c>
      <c r="J32" s="27">
        <f t="shared" si="1"/>
        <v>4.76</v>
      </c>
    </row>
    <row r="33" spans="1:10" ht="22.5" x14ac:dyDescent="0.15">
      <c r="A33" s="15">
        <v>22</v>
      </c>
      <c r="B33" s="16" t="s">
        <v>63</v>
      </c>
      <c r="C33" s="15" t="s">
        <v>64</v>
      </c>
      <c r="D33" s="17" t="s">
        <v>31</v>
      </c>
      <c r="E33" s="17">
        <v>3.92</v>
      </c>
      <c r="F33" s="18">
        <v>23.09</v>
      </c>
      <c r="G33" s="18">
        <v>90.51</v>
      </c>
      <c r="H33" s="18"/>
      <c r="I33" s="27">
        <f t="shared" si="0"/>
        <v>430.82760000000002</v>
      </c>
      <c r="J33" s="27">
        <f t="shared" si="1"/>
        <v>4.76</v>
      </c>
    </row>
    <row r="34" spans="1:10" ht="22.5" x14ac:dyDescent="0.15">
      <c r="A34" s="15">
        <v>23</v>
      </c>
      <c r="B34" s="16" t="s">
        <v>65</v>
      </c>
      <c r="C34" s="15" t="s">
        <v>66</v>
      </c>
      <c r="D34" s="17" t="s">
        <v>31</v>
      </c>
      <c r="E34" s="17">
        <v>248.43719999999999</v>
      </c>
      <c r="F34" s="18">
        <v>7.8</v>
      </c>
      <c r="G34" s="18">
        <v>1937.81</v>
      </c>
      <c r="H34" s="18"/>
      <c r="I34" s="27">
        <f t="shared" si="0"/>
        <v>9223.9755999999998</v>
      </c>
      <c r="J34" s="27">
        <f t="shared" si="1"/>
        <v>4.76</v>
      </c>
    </row>
    <row r="35" spans="1:10" ht="22.5" x14ac:dyDescent="0.15">
      <c r="A35" s="15">
        <v>24</v>
      </c>
      <c r="B35" s="16" t="s">
        <v>67</v>
      </c>
      <c r="C35" s="15" t="s">
        <v>68</v>
      </c>
      <c r="D35" s="17" t="s">
        <v>46</v>
      </c>
      <c r="E35" s="17">
        <v>0.39228000000000002</v>
      </c>
      <c r="F35" s="18">
        <v>37.43</v>
      </c>
      <c r="G35" s="18">
        <v>14.68</v>
      </c>
      <c r="H35" s="18"/>
      <c r="I35" s="27">
        <f t="shared" si="0"/>
        <v>69.876799999999989</v>
      </c>
      <c r="J35" s="27">
        <f t="shared" si="1"/>
        <v>4.76</v>
      </c>
    </row>
    <row r="36" spans="1:10" ht="22.5" x14ac:dyDescent="0.15">
      <c r="A36" s="15">
        <v>25</v>
      </c>
      <c r="B36" s="16" t="s">
        <v>69</v>
      </c>
      <c r="C36" s="15" t="s">
        <v>70</v>
      </c>
      <c r="D36" s="17" t="s">
        <v>31</v>
      </c>
      <c r="E36" s="17">
        <v>0.28605999999999998</v>
      </c>
      <c r="F36" s="18">
        <v>1.82</v>
      </c>
      <c r="G36" s="18">
        <v>0.51</v>
      </c>
      <c r="H36" s="18"/>
      <c r="I36" s="27">
        <f t="shared" si="0"/>
        <v>2.4276</v>
      </c>
      <c r="J36" s="27">
        <f t="shared" si="1"/>
        <v>4.76</v>
      </c>
    </row>
    <row r="37" spans="1:10" ht="22.5" x14ac:dyDescent="0.15">
      <c r="A37" s="15">
        <v>26</v>
      </c>
      <c r="B37" s="16" t="s">
        <v>71</v>
      </c>
      <c r="C37" s="15" t="s">
        <v>72</v>
      </c>
      <c r="D37" s="17" t="s">
        <v>18</v>
      </c>
      <c r="E37" s="17">
        <v>6.7000000000000002E-6</v>
      </c>
      <c r="F37" s="18">
        <v>37900</v>
      </c>
      <c r="G37" s="18">
        <v>0.25</v>
      </c>
      <c r="H37" s="18"/>
      <c r="I37" s="27">
        <f t="shared" si="0"/>
        <v>1.19</v>
      </c>
      <c r="J37" s="27">
        <f t="shared" si="1"/>
        <v>4.76</v>
      </c>
    </row>
    <row r="38" spans="1:10" ht="22.5" x14ac:dyDescent="0.15">
      <c r="A38" s="15">
        <v>27</v>
      </c>
      <c r="B38" s="16" t="s">
        <v>73</v>
      </c>
      <c r="C38" s="15" t="s">
        <v>74</v>
      </c>
      <c r="D38" s="17" t="s">
        <v>46</v>
      </c>
      <c r="E38" s="17">
        <v>2.46</v>
      </c>
      <c r="F38" s="18">
        <v>10.199999999999999</v>
      </c>
      <c r="G38" s="18">
        <v>25.09</v>
      </c>
      <c r="H38" s="18"/>
      <c r="I38" s="27">
        <f t="shared" si="0"/>
        <v>119.4284</v>
      </c>
      <c r="J38" s="27">
        <f t="shared" si="1"/>
        <v>4.76</v>
      </c>
    </row>
    <row r="39" spans="1:10" ht="22.5" x14ac:dyDescent="0.15">
      <c r="A39" s="15">
        <v>28</v>
      </c>
      <c r="B39" s="16" t="s">
        <v>75</v>
      </c>
      <c r="C39" s="15" t="s">
        <v>76</v>
      </c>
      <c r="D39" s="17" t="s">
        <v>77</v>
      </c>
      <c r="E39" s="17">
        <v>8.1725000000000006E-2</v>
      </c>
      <c r="F39" s="18">
        <v>84.75</v>
      </c>
      <c r="G39" s="18">
        <v>6.93</v>
      </c>
      <c r="H39" s="18"/>
      <c r="I39" s="27">
        <f t="shared" si="0"/>
        <v>32.986799999999995</v>
      </c>
      <c r="J39" s="27">
        <f t="shared" si="1"/>
        <v>4.76</v>
      </c>
    </row>
    <row r="40" spans="1:10" ht="22.5" x14ac:dyDescent="0.15">
      <c r="A40" s="15">
        <v>29</v>
      </c>
      <c r="B40" s="16" t="s">
        <v>78</v>
      </c>
      <c r="C40" s="15" t="s">
        <v>79</v>
      </c>
      <c r="D40" s="17" t="s">
        <v>36</v>
      </c>
      <c r="E40" s="17">
        <v>2.28315</v>
      </c>
      <c r="F40" s="18">
        <v>185.49</v>
      </c>
      <c r="G40" s="18">
        <v>423.5</v>
      </c>
      <c r="H40" s="18"/>
      <c r="I40" s="27">
        <f t="shared" si="0"/>
        <v>2015.86</v>
      </c>
      <c r="J40" s="27">
        <f t="shared" si="1"/>
        <v>4.76</v>
      </c>
    </row>
    <row r="41" spans="1:10" ht="22.5" x14ac:dyDescent="0.15">
      <c r="A41" s="15">
        <v>30</v>
      </c>
      <c r="B41" s="16" t="s">
        <v>80</v>
      </c>
      <c r="C41" s="15" t="s">
        <v>81</v>
      </c>
      <c r="D41" s="17" t="s">
        <v>36</v>
      </c>
      <c r="E41" s="17">
        <v>2.9355000000000002E-3</v>
      </c>
      <c r="F41" s="18">
        <v>108.4</v>
      </c>
      <c r="G41" s="18">
        <v>0.32</v>
      </c>
      <c r="H41" s="18"/>
      <c r="I41" s="27">
        <f t="shared" si="0"/>
        <v>1.5231999999999999</v>
      </c>
      <c r="J41" s="27">
        <f t="shared" si="1"/>
        <v>4.76</v>
      </c>
    </row>
    <row r="42" spans="1:10" ht="22.5" x14ac:dyDescent="0.15">
      <c r="A42" s="15">
        <v>31</v>
      </c>
      <c r="B42" s="16" t="s">
        <v>82</v>
      </c>
      <c r="C42" s="15" t="s">
        <v>83</v>
      </c>
      <c r="D42" s="17" t="s">
        <v>36</v>
      </c>
      <c r="E42" s="17">
        <v>254.68190999999999</v>
      </c>
      <c r="F42" s="18">
        <v>103</v>
      </c>
      <c r="G42" s="18">
        <v>26232.240000000002</v>
      </c>
      <c r="H42" s="18"/>
      <c r="I42" s="27">
        <f t="shared" si="0"/>
        <v>124865.4624</v>
      </c>
      <c r="J42" s="27">
        <f t="shared" si="1"/>
        <v>4.76</v>
      </c>
    </row>
    <row r="43" spans="1:10" ht="22.5" x14ac:dyDescent="0.15">
      <c r="A43" s="15">
        <v>32</v>
      </c>
      <c r="B43" s="16" t="s">
        <v>84</v>
      </c>
      <c r="C43" s="15" t="s">
        <v>85</v>
      </c>
      <c r="D43" s="17" t="s">
        <v>18</v>
      </c>
      <c r="E43" s="17">
        <v>3.9798600000000003E-2</v>
      </c>
      <c r="F43" s="18">
        <v>734.5</v>
      </c>
      <c r="G43" s="18">
        <v>29.23</v>
      </c>
      <c r="H43" s="18"/>
      <c r="I43" s="27">
        <f t="shared" si="0"/>
        <v>139.13479999999998</v>
      </c>
      <c r="J43" s="27">
        <f t="shared" si="1"/>
        <v>4.76</v>
      </c>
    </row>
    <row r="44" spans="1:10" ht="22.5" x14ac:dyDescent="0.15">
      <c r="A44" s="15">
        <v>33</v>
      </c>
      <c r="B44" s="16" t="s">
        <v>86</v>
      </c>
      <c r="C44" s="15" t="s">
        <v>87</v>
      </c>
      <c r="D44" s="17" t="s">
        <v>18</v>
      </c>
      <c r="E44" s="17">
        <v>3.6699900000000001E-2</v>
      </c>
      <c r="F44" s="18">
        <v>2147</v>
      </c>
      <c r="G44" s="18">
        <v>78.790000000000006</v>
      </c>
      <c r="H44" s="18"/>
      <c r="I44" s="27">
        <f t="shared" si="0"/>
        <v>375.04040000000003</v>
      </c>
      <c r="J44" s="27">
        <f t="shared" si="1"/>
        <v>4.76</v>
      </c>
    </row>
    <row r="45" spans="1:10" ht="22.5" x14ac:dyDescent="0.15">
      <c r="A45" s="15">
        <v>34</v>
      </c>
      <c r="B45" s="16" t="s">
        <v>88</v>
      </c>
      <c r="C45" s="15" t="s">
        <v>89</v>
      </c>
      <c r="D45" s="17" t="s">
        <v>36</v>
      </c>
      <c r="E45" s="17">
        <v>12.432</v>
      </c>
      <c r="F45" s="18">
        <v>560</v>
      </c>
      <c r="G45" s="18">
        <v>6961.92</v>
      </c>
      <c r="H45" s="18"/>
      <c r="I45" s="27">
        <f t="shared" si="0"/>
        <v>33138.739199999996</v>
      </c>
      <c r="J45" s="27">
        <f t="shared" si="1"/>
        <v>4.76</v>
      </c>
    </row>
    <row r="46" spans="1:10" ht="22.5" x14ac:dyDescent="0.15">
      <c r="A46" s="15">
        <v>35</v>
      </c>
      <c r="B46" s="16" t="s">
        <v>90</v>
      </c>
      <c r="C46" s="15" t="s">
        <v>91</v>
      </c>
      <c r="D46" s="17" t="s">
        <v>36</v>
      </c>
      <c r="E46" s="17">
        <v>45.841259999999998</v>
      </c>
      <c r="F46" s="18">
        <v>490</v>
      </c>
      <c r="G46" s="18">
        <v>22462.23</v>
      </c>
      <c r="H46" s="18"/>
      <c r="I46" s="27">
        <f t="shared" si="0"/>
        <v>106920.21479999999</v>
      </c>
      <c r="J46" s="27">
        <f t="shared" si="1"/>
        <v>4.76</v>
      </c>
    </row>
    <row r="47" spans="1:10" ht="22.5" x14ac:dyDescent="0.15">
      <c r="A47" s="15">
        <v>36</v>
      </c>
      <c r="B47" s="16" t="s">
        <v>92</v>
      </c>
      <c r="C47" s="15" t="s">
        <v>93</v>
      </c>
      <c r="D47" s="17" t="s">
        <v>18</v>
      </c>
      <c r="E47" s="17">
        <v>5.0185199999999996</v>
      </c>
      <c r="F47" s="18">
        <v>491.01</v>
      </c>
      <c r="G47" s="18">
        <v>2464.15</v>
      </c>
      <c r="H47" s="18"/>
      <c r="I47" s="27">
        <f t="shared" si="0"/>
        <v>11729.353999999999</v>
      </c>
      <c r="J47" s="27">
        <f t="shared" si="1"/>
        <v>4.76</v>
      </c>
    </row>
    <row r="48" spans="1:10" ht="22.5" x14ac:dyDescent="0.15">
      <c r="A48" s="15">
        <v>37</v>
      </c>
      <c r="B48" s="16" t="s">
        <v>94</v>
      </c>
      <c r="C48" s="15" t="s">
        <v>95</v>
      </c>
      <c r="D48" s="17" t="s">
        <v>36</v>
      </c>
      <c r="E48" s="17">
        <v>0.12778800000000001</v>
      </c>
      <c r="F48" s="18">
        <v>395</v>
      </c>
      <c r="G48" s="18">
        <v>50.47</v>
      </c>
      <c r="H48" s="18"/>
      <c r="I48" s="27">
        <f t="shared" si="0"/>
        <v>240.23719999999997</v>
      </c>
      <c r="J48" s="27">
        <f t="shared" si="1"/>
        <v>4.76</v>
      </c>
    </row>
    <row r="49" spans="1:10" ht="22.5" x14ac:dyDescent="0.15">
      <c r="A49" s="15">
        <v>38</v>
      </c>
      <c r="B49" s="16" t="s">
        <v>96</v>
      </c>
      <c r="C49" s="15" t="s">
        <v>97</v>
      </c>
      <c r="D49" s="17" t="s">
        <v>36</v>
      </c>
      <c r="E49" s="17">
        <v>1.09884</v>
      </c>
      <c r="F49" s="18">
        <v>485.9</v>
      </c>
      <c r="G49" s="18">
        <v>533.92999999999995</v>
      </c>
      <c r="H49" s="18"/>
      <c r="I49" s="27">
        <f t="shared" si="0"/>
        <v>2541.5067999999997</v>
      </c>
      <c r="J49" s="27">
        <f t="shared" si="1"/>
        <v>4.76</v>
      </c>
    </row>
    <row r="50" spans="1:10" ht="22.5" x14ac:dyDescent="0.15">
      <c r="A50" s="15">
        <v>39</v>
      </c>
      <c r="B50" s="16" t="s">
        <v>98</v>
      </c>
      <c r="C50" s="15" t="s">
        <v>99</v>
      </c>
      <c r="D50" s="17" t="s">
        <v>36</v>
      </c>
      <c r="E50" s="17">
        <v>7.4000000000000003E-3</v>
      </c>
      <c r="F50" s="18">
        <v>519.79999999999995</v>
      </c>
      <c r="G50" s="18">
        <v>3.85</v>
      </c>
      <c r="H50" s="18"/>
      <c r="I50" s="27">
        <f t="shared" si="0"/>
        <v>18.326000000000001</v>
      </c>
      <c r="J50" s="27">
        <f t="shared" si="1"/>
        <v>4.76</v>
      </c>
    </row>
    <row r="51" spans="1:10" ht="22.5" x14ac:dyDescent="0.15">
      <c r="A51" s="15">
        <v>40</v>
      </c>
      <c r="B51" s="16" t="s">
        <v>100</v>
      </c>
      <c r="C51" s="15" t="s">
        <v>101</v>
      </c>
      <c r="D51" s="17" t="s">
        <v>36</v>
      </c>
      <c r="E51" s="17">
        <v>13.25376</v>
      </c>
      <c r="F51" s="18">
        <v>2376</v>
      </c>
      <c r="G51" s="18">
        <v>31490.94</v>
      </c>
      <c r="H51" s="18"/>
      <c r="I51" s="27">
        <f t="shared" si="0"/>
        <v>149896.8744</v>
      </c>
      <c r="J51" s="27">
        <f t="shared" si="1"/>
        <v>4.76</v>
      </c>
    </row>
    <row r="52" spans="1:10" ht="22.5" x14ac:dyDescent="0.15">
      <c r="A52" s="15">
        <v>41</v>
      </c>
      <c r="B52" s="16" t="s">
        <v>102</v>
      </c>
      <c r="C52" s="15" t="s">
        <v>103</v>
      </c>
      <c r="D52" s="17" t="s">
        <v>36</v>
      </c>
      <c r="E52" s="17">
        <v>7.6077000000000004</v>
      </c>
      <c r="F52" s="18">
        <v>1382.9</v>
      </c>
      <c r="G52" s="18">
        <v>10520.69</v>
      </c>
      <c r="H52" s="18"/>
      <c r="I52" s="27">
        <f t="shared" si="0"/>
        <v>50078.484400000001</v>
      </c>
      <c r="J52" s="27">
        <f t="shared" si="1"/>
        <v>4.76</v>
      </c>
    </row>
    <row r="53" spans="1:10" ht="45" x14ac:dyDescent="0.15">
      <c r="A53" s="15">
        <v>42</v>
      </c>
      <c r="B53" s="16" t="s">
        <v>104</v>
      </c>
      <c r="C53" s="15" t="s">
        <v>105</v>
      </c>
      <c r="D53" s="17" t="s">
        <v>18</v>
      </c>
      <c r="E53" s="17">
        <v>3.3700000000000001E-4</v>
      </c>
      <c r="F53" s="18">
        <v>7712</v>
      </c>
      <c r="G53" s="18">
        <v>2.6</v>
      </c>
      <c r="H53" s="18"/>
      <c r="I53" s="27">
        <f t="shared" si="0"/>
        <v>12.375999999999999</v>
      </c>
      <c r="J53" s="27">
        <f t="shared" si="1"/>
        <v>4.76</v>
      </c>
    </row>
    <row r="54" spans="1:10" ht="22.5" x14ac:dyDescent="0.15">
      <c r="A54" s="15">
        <v>43</v>
      </c>
      <c r="B54" s="16" t="s">
        <v>106</v>
      </c>
      <c r="C54" s="15" t="s">
        <v>107</v>
      </c>
      <c r="D54" s="17" t="s">
        <v>18</v>
      </c>
      <c r="E54" s="17">
        <v>0.42794409999999999</v>
      </c>
      <c r="F54" s="18">
        <v>5989</v>
      </c>
      <c r="G54" s="18">
        <v>2562.9499999999998</v>
      </c>
      <c r="H54" s="18"/>
      <c r="I54" s="27">
        <f t="shared" si="0"/>
        <v>12199.641999999998</v>
      </c>
      <c r="J54" s="27">
        <f t="shared" si="1"/>
        <v>4.76</v>
      </c>
    </row>
    <row r="55" spans="1:10" ht="45" x14ac:dyDescent="0.15">
      <c r="A55" s="15">
        <v>44</v>
      </c>
      <c r="B55" s="16" t="s">
        <v>108</v>
      </c>
      <c r="C55" s="15" t="s">
        <v>109</v>
      </c>
      <c r="D55" s="17" t="s">
        <v>110</v>
      </c>
      <c r="E55" s="17">
        <v>1.2604000000000001E-3</v>
      </c>
      <c r="F55" s="18">
        <v>50.24</v>
      </c>
      <c r="G55" s="18">
        <v>0.06</v>
      </c>
      <c r="H55" s="18"/>
      <c r="I55" s="27">
        <f t="shared" si="0"/>
        <v>0.28559999999999997</v>
      </c>
      <c r="J55" s="27">
        <f t="shared" si="1"/>
        <v>4.76</v>
      </c>
    </row>
    <row r="56" spans="1:10" ht="22.5" x14ac:dyDescent="0.15">
      <c r="A56" s="15">
        <v>45</v>
      </c>
      <c r="B56" s="16" t="s">
        <v>111</v>
      </c>
      <c r="C56" s="15" t="s">
        <v>112</v>
      </c>
      <c r="D56" s="17" t="s">
        <v>18</v>
      </c>
      <c r="E56" s="17">
        <v>1.16776E-2</v>
      </c>
      <c r="F56" s="18">
        <v>10200</v>
      </c>
      <c r="G56" s="18">
        <v>119.12</v>
      </c>
      <c r="H56" s="18"/>
      <c r="I56" s="27">
        <f t="shared" si="0"/>
        <v>567.01120000000003</v>
      </c>
      <c r="J56" s="27">
        <f t="shared" si="1"/>
        <v>4.76</v>
      </c>
    </row>
    <row r="57" spans="1:10" ht="22.5" x14ac:dyDescent="0.15">
      <c r="A57" s="15">
        <v>46</v>
      </c>
      <c r="B57" s="16" t="s">
        <v>113</v>
      </c>
      <c r="C57" s="15" t="s">
        <v>114</v>
      </c>
      <c r="D57" s="17" t="s">
        <v>18</v>
      </c>
      <c r="E57" s="17">
        <v>3.1435999999999999E-3</v>
      </c>
      <c r="F57" s="18">
        <v>4455.2</v>
      </c>
      <c r="G57" s="18">
        <v>14.01</v>
      </c>
      <c r="H57" s="18"/>
      <c r="I57" s="27">
        <f t="shared" si="0"/>
        <v>66.687599999999989</v>
      </c>
      <c r="J57" s="27">
        <f t="shared" si="1"/>
        <v>4.76</v>
      </c>
    </row>
    <row r="58" spans="1:10" ht="22.5" x14ac:dyDescent="0.15">
      <c r="A58" s="15">
        <v>47</v>
      </c>
      <c r="B58" s="16" t="s">
        <v>115</v>
      </c>
      <c r="C58" s="15" t="s">
        <v>116</v>
      </c>
      <c r="D58" s="17" t="s">
        <v>18</v>
      </c>
      <c r="E58" s="17">
        <v>1.3080000000000001E-4</v>
      </c>
      <c r="F58" s="18">
        <v>4920</v>
      </c>
      <c r="G58" s="18">
        <v>0.64</v>
      </c>
      <c r="H58" s="18"/>
      <c r="I58" s="27">
        <f t="shared" si="0"/>
        <v>3.0463999999999998</v>
      </c>
      <c r="J58" s="27">
        <f t="shared" si="1"/>
        <v>4.76</v>
      </c>
    </row>
    <row r="59" spans="1:10" ht="22.5" x14ac:dyDescent="0.15">
      <c r="A59" s="15">
        <v>48</v>
      </c>
      <c r="B59" s="16" t="s">
        <v>117</v>
      </c>
      <c r="C59" s="15" t="s">
        <v>118</v>
      </c>
      <c r="D59" s="17" t="s">
        <v>18</v>
      </c>
      <c r="E59" s="17">
        <v>2.7358799999999999</v>
      </c>
      <c r="F59" s="18">
        <v>5650</v>
      </c>
      <c r="G59" s="18">
        <v>15457.72</v>
      </c>
      <c r="H59" s="18"/>
      <c r="I59" s="27">
        <f t="shared" si="0"/>
        <v>73578.747199999998</v>
      </c>
      <c r="J59" s="27">
        <f t="shared" si="1"/>
        <v>4.76</v>
      </c>
    </row>
    <row r="60" spans="1:10" ht="33.75" x14ac:dyDescent="0.15">
      <c r="A60" s="15">
        <v>49</v>
      </c>
      <c r="B60" s="16" t="s">
        <v>119</v>
      </c>
      <c r="C60" s="15" t="s">
        <v>120</v>
      </c>
      <c r="D60" s="17" t="s">
        <v>36</v>
      </c>
      <c r="E60" s="17">
        <v>9.8070000000000004E-2</v>
      </c>
      <c r="F60" s="18">
        <v>558.33000000000004</v>
      </c>
      <c r="G60" s="18">
        <v>54.76</v>
      </c>
      <c r="H60" s="18"/>
      <c r="I60" s="27">
        <f t="shared" si="0"/>
        <v>260.6576</v>
      </c>
      <c r="J60" s="27">
        <f t="shared" si="1"/>
        <v>4.76</v>
      </c>
    </row>
    <row r="61" spans="1:10" ht="33.75" x14ac:dyDescent="0.15">
      <c r="A61" s="15">
        <v>50</v>
      </c>
      <c r="B61" s="16" t="s">
        <v>121</v>
      </c>
      <c r="C61" s="15" t="s">
        <v>122</v>
      </c>
      <c r="D61" s="17" t="s">
        <v>36</v>
      </c>
      <c r="E61" s="17">
        <v>6.9400000000000006E-5</v>
      </c>
      <c r="F61" s="18">
        <v>1700</v>
      </c>
      <c r="G61" s="18">
        <v>0.12</v>
      </c>
      <c r="H61" s="18"/>
      <c r="I61" s="27">
        <f t="shared" si="0"/>
        <v>0.57119999999999993</v>
      </c>
      <c r="J61" s="27">
        <f t="shared" si="1"/>
        <v>4.76</v>
      </c>
    </row>
    <row r="62" spans="1:10" ht="33.75" x14ac:dyDescent="0.15">
      <c r="A62" s="15">
        <v>51</v>
      </c>
      <c r="B62" s="16" t="s">
        <v>123</v>
      </c>
      <c r="C62" s="15" t="s">
        <v>124</v>
      </c>
      <c r="D62" s="17" t="s">
        <v>36</v>
      </c>
      <c r="E62" s="17">
        <v>0.145008</v>
      </c>
      <c r="F62" s="18">
        <v>1287</v>
      </c>
      <c r="G62" s="18">
        <v>186.62</v>
      </c>
      <c r="H62" s="18"/>
      <c r="I62" s="27">
        <f t="shared" si="0"/>
        <v>888.31119999999999</v>
      </c>
      <c r="J62" s="27">
        <f t="shared" si="1"/>
        <v>4.76</v>
      </c>
    </row>
    <row r="63" spans="1:10" ht="33.75" x14ac:dyDescent="0.15">
      <c r="A63" s="15">
        <v>52</v>
      </c>
      <c r="B63" s="16" t="s">
        <v>125</v>
      </c>
      <c r="C63" s="15" t="s">
        <v>126</v>
      </c>
      <c r="D63" s="17" t="s">
        <v>36</v>
      </c>
      <c r="E63" s="17">
        <v>4.1399999999999996E-3</v>
      </c>
      <c r="F63" s="18">
        <v>1100</v>
      </c>
      <c r="G63" s="18">
        <v>4.55</v>
      </c>
      <c r="H63" s="18"/>
      <c r="I63" s="27">
        <f t="shared" si="0"/>
        <v>21.657999999999998</v>
      </c>
      <c r="J63" s="27">
        <f t="shared" si="1"/>
        <v>4.76</v>
      </c>
    </row>
    <row r="64" spans="1:10" ht="33.75" x14ac:dyDescent="0.15">
      <c r="A64" s="15">
        <v>53</v>
      </c>
      <c r="B64" s="16" t="s">
        <v>127</v>
      </c>
      <c r="C64" s="15" t="s">
        <v>128</v>
      </c>
      <c r="D64" s="17" t="s">
        <v>36</v>
      </c>
      <c r="E64" s="17">
        <v>4.2639999999999997E-2</v>
      </c>
      <c r="F64" s="18">
        <v>1375</v>
      </c>
      <c r="G64" s="18">
        <v>58.63</v>
      </c>
      <c r="H64" s="18"/>
      <c r="I64" s="27">
        <f t="shared" si="0"/>
        <v>279.0788</v>
      </c>
      <c r="J64" s="27">
        <f t="shared" si="1"/>
        <v>4.76</v>
      </c>
    </row>
    <row r="65" spans="1:10" ht="33.75" x14ac:dyDescent="0.15">
      <c r="A65" s="15">
        <v>54</v>
      </c>
      <c r="B65" s="16" t="s">
        <v>129</v>
      </c>
      <c r="C65" s="15" t="s">
        <v>130</v>
      </c>
      <c r="D65" s="17" t="s">
        <v>36</v>
      </c>
      <c r="E65" s="17">
        <v>2.3927999999999998</v>
      </c>
      <c r="F65" s="18">
        <v>1056</v>
      </c>
      <c r="G65" s="18">
        <v>2526.8000000000002</v>
      </c>
      <c r="H65" s="18"/>
      <c r="I65" s="27">
        <f t="shared" si="0"/>
        <v>12027.568000000001</v>
      </c>
      <c r="J65" s="27">
        <f t="shared" si="1"/>
        <v>4.76</v>
      </c>
    </row>
    <row r="66" spans="1:10" ht="22.5" x14ac:dyDescent="0.15">
      <c r="A66" s="15">
        <v>55</v>
      </c>
      <c r="B66" s="16" t="s">
        <v>131</v>
      </c>
      <c r="C66" s="15" t="s">
        <v>132</v>
      </c>
      <c r="D66" s="17" t="s">
        <v>46</v>
      </c>
      <c r="E66" s="17">
        <v>6.2160000000000002</v>
      </c>
      <c r="F66" s="18">
        <v>35.53</v>
      </c>
      <c r="G66" s="18">
        <v>220.85</v>
      </c>
      <c r="H66" s="18"/>
      <c r="I66" s="27">
        <f t="shared" si="0"/>
        <v>1051.2459999999999</v>
      </c>
      <c r="J66" s="27">
        <f t="shared" si="1"/>
        <v>4.76</v>
      </c>
    </row>
    <row r="67" spans="1:10" ht="22.5" x14ac:dyDescent="0.15">
      <c r="A67" s="15">
        <v>56</v>
      </c>
      <c r="B67" s="16" t="s">
        <v>133</v>
      </c>
      <c r="C67" s="15" t="s">
        <v>134</v>
      </c>
      <c r="D67" s="17" t="s">
        <v>46</v>
      </c>
      <c r="E67" s="17">
        <v>10.8072</v>
      </c>
      <c r="F67" s="18">
        <v>57.63</v>
      </c>
      <c r="G67" s="18">
        <v>622.80999999999995</v>
      </c>
      <c r="H67" s="18"/>
      <c r="I67" s="27">
        <f t="shared" si="0"/>
        <v>2964.5755999999997</v>
      </c>
      <c r="J67" s="27">
        <f t="shared" si="1"/>
        <v>4.76</v>
      </c>
    </row>
    <row r="68" spans="1:10" ht="22.5" x14ac:dyDescent="0.15">
      <c r="A68" s="15">
        <v>57</v>
      </c>
      <c r="B68" s="16" t="s">
        <v>135</v>
      </c>
      <c r="C68" s="15" t="s">
        <v>136</v>
      </c>
      <c r="D68" s="17" t="s">
        <v>46</v>
      </c>
      <c r="E68" s="17">
        <v>5.6457674000000004</v>
      </c>
      <c r="F68" s="18">
        <v>7.46</v>
      </c>
      <c r="G68" s="18">
        <v>42.12</v>
      </c>
      <c r="H68" s="18"/>
      <c r="I68" s="27">
        <f t="shared" si="0"/>
        <v>200.49119999999999</v>
      </c>
      <c r="J68" s="27">
        <f t="shared" si="1"/>
        <v>4.76</v>
      </c>
    </row>
    <row r="69" spans="1:10" ht="22.5" x14ac:dyDescent="0.15">
      <c r="A69" s="15">
        <v>58</v>
      </c>
      <c r="B69" s="16" t="s">
        <v>137</v>
      </c>
      <c r="C69" s="15" t="s">
        <v>138</v>
      </c>
      <c r="D69" s="17" t="s">
        <v>46</v>
      </c>
      <c r="E69" s="17">
        <v>29.248999999999999</v>
      </c>
      <c r="F69" s="18">
        <v>20.9</v>
      </c>
      <c r="G69" s="18">
        <v>611.29999999999995</v>
      </c>
      <c r="H69" s="18"/>
      <c r="I69" s="27">
        <f t="shared" si="0"/>
        <v>2909.7879999999996</v>
      </c>
      <c r="J69" s="27">
        <f t="shared" si="1"/>
        <v>4.76</v>
      </c>
    </row>
    <row r="70" spans="1:10" ht="22.5" x14ac:dyDescent="0.15">
      <c r="A70" s="15">
        <v>59</v>
      </c>
      <c r="B70" s="16" t="s">
        <v>139</v>
      </c>
      <c r="C70" s="15" t="s">
        <v>140</v>
      </c>
      <c r="D70" s="17" t="s">
        <v>77</v>
      </c>
      <c r="E70" s="17">
        <v>132.39449999999999</v>
      </c>
      <c r="F70" s="18">
        <v>10.71</v>
      </c>
      <c r="G70" s="18">
        <v>1417.95</v>
      </c>
      <c r="H70" s="18"/>
      <c r="I70" s="27">
        <f t="shared" si="0"/>
        <v>6749.442</v>
      </c>
      <c r="J70" s="27">
        <f t="shared" si="1"/>
        <v>4.76</v>
      </c>
    </row>
    <row r="71" spans="1:10" ht="22.5" x14ac:dyDescent="0.15">
      <c r="A71" s="15">
        <v>60</v>
      </c>
      <c r="B71" s="16" t="s">
        <v>141</v>
      </c>
      <c r="C71" s="15" t="s">
        <v>142</v>
      </c>
      <c r="D71" s="17" t="s">
        <v>18</v>
      </c>
      <c r="E71" s="17">
        <v>1.3561000000000001E-3</v>
      </c>
      <c r="F71" s="18">
        <v>15620</v>
      </c>
      <c r="G71" s="18">
        <v>21.19</v>
      </c>
      <c r="H71" s="18"/>
      <c r="I71" s="27">
        <f t="shared" si="0"/>
        <v>100.8644</v>
      </c>
      <c r="J71" s="27">
        <f t="shared" si="1"/>
        <v>4.76</v>
      </c>
    </row>
    <row r="72" spans="1:10" ht="22.5" x14ac:dyDescent="0.15">
      <c r="A72" s="15">
        <v>61</v>
      </c>
      <c r="B72" s="16" t="s">
        <v>143</v>
      </c>
      <c r="C72" s="15" t="s">
        <v>144</v>
      </c>
      <c r="D72" s="17" t="s">
        <v>18</v>
      </c>
      <c r="E72" s="17">
        <v>2.6703E-3</v>
      </c>
      <c r="F72" s="18">
        <v>14312.87</v>
      </c>
      <c r="G72" s="18">
        <v>38.21</v>
      </c>
      <c r="H72" s="18"/>
      <c r="I72" s="27">
        <f t="shared" si="0"/>
        <v>181.87959999999998</v>
      </c>
      <c r="J72" s="27">
        <f t="shared" si="1"/>
        <v>4.76</v>
      </c>
    </row>
    <row r="73" spans="1:10" ht="22.5" x14ac:dyDescent="0.15">
      <c r="A73" s="15">
        <v>62</v>
      </c>
      <c r="B73" s="16" t="s">
        <v>145</v>
      </c>
      <c r="C73" s="15" t="s">
        <v>146</v>
      </c>
      <c r="D73" s="17" t="s">
        <v>18</v>
      </c>
      <c r="E73" s="17">
        <v>2.2259999999999999E-4</v>
      </c>
      <c r="F73" s="18">
        <v>7640</v>
      </c>
      <c r="G73" s="18">
        <v>1.7</v>
      </c>
      <c r="H73" s="18"/>
      <c r="I73" s="27">
        <f t="shared" si="0"/>
        <v>8.0919999999999987</v>
      </c>
      <c r="J73" s="27">
        <f t="shared" si="1"/>
        <v>4.76</v>
      </c>
    </row>
    <row r="74" spans="1:10" ht="22.5" x14ac:dyDescent="0.15">
      <c r="A74" s="15">
        <v>63</v>
      </c>
      <c r="B74" s="16" t="s">
        <v>147</v>
      </c>
      <c r="C74" s="15" t="s">
        <v>148</v>
      </c>
      <c r="D74" s="17" t="s">
        <v>31</v>
      </c>
      <c r="E74" s="17">
        <v>4.0439999999999997E-2</v>
      </c>
      <c r="F74" s="18">
        <v>9.42</v>
      </c>
      <c r="G74" s="18">
        <v>0.38</v>
      </c>
      <c r="H74" s="18"/>
      <c r="I74" s="27">
        <f t="shared" si="0"/>
        <v>1.8088</v>
      </c>
      <c r="J74" s="27">
        <f t="shared" si="1"/>
        <v>4.76</v>
      </c>
    </row>
    <row r="75" spans="1:10" ht="22.5" x14ac:dyDescent="0.15">
      <c r="A75" s="15">
        <v>64</v>
      </c>
      <c r="B75" s="16" t="s">
        <v>149</v>
      </c>
      <c r="C75" s="15" t="s">
        <v>150</v>
      </c>
      <c r="D75" s="17" t="s">
        <v>31</v>
      </c>
      <c r="E75" s="17">
        <v>0.41538000000000003</v>
      </c>
      <c r="F75" s="18">
        <v>6.67</v>
      </c>
      <c r="G75" s="18">
        <v>2.77</v>
      </c>
      <c r="H75" s="18"/>
      <c r="I75" s="27">
        <f t="shared" si="0"/>
        <v>13.1852</v>
      </c>
      <c r="J75" s="27">
        <f t="shared" si="1"/>
        <v>4.76</v>
      </c>
    </row>
    <row r="76" spans="1:10" ht="22.5" x14ac:dyDescent="0.15">
      <c r="A76" s="15">
        <v>65</v>
      </c>
      <c r="B76" s="16" t="s">
        <v>151</v>
      </c>
      <c r="C76" s="15" t="s">
        <v>152</v>
      </c>
      <c r="D76" s="17" t="s">
        <v>36</v>
      </c>
      <c r="E76" s="17">
        <v>346.53300000000002</v>
      </c>
      <c r="F76" s="18">
        <v>135.6</v>
      </c>
      <c r="G76" s="18">
        <v>46989.87</v>
      </c>
      <c r="H76" s="18"/>
      <c r="I76" s="27">
        <f t="shared" si="0"/>
        <v>223671.7812</v>
      </c>
      <c r="J76" s="27">
        <f t="shared" si="1"/>
        <v>4.76</v>
      </c>
    </row>
    <row r="77" spans="1:10" ht="22.5" x14ac:dyDescent="0.15">
      <c r="A77" s="15">
        <v>66</v>
      </c>
      <c r="B77" s="16" t="s">
        <v>153</v>
      </c>
      <c r="C77" s="15" t="s">
        <v>154</v>
      </c>
      <c r="D77" s="17" t="s">
        <v>18</v>
      </c>
      <c r="E77" s="17">
        <v>2.8480400000000001</v>
      </c>
      <c r="F77" s="18">
        <v>5500</v>
      </c>
      <c r="G77" s="18">
        <v>15664.22</v>
      </c>
      <c r="H77" s="18"/>
      <c r="I77" s="27">
        <f t="shared" ref="I77" si="2">G77*J77</f>
        <v>74561.6872</v>
      </c>
      <c r="J77" s="27">
        <f t="shared" ref="J77" si="3">4.76</f>
        <v>4.76</v>
      </c>
    </row>
    <row r="78" spans="1:10" ht="78.75" x14ac:dyDescent="0.15">
      <c r="A78" s="15">
        <v>67</v>
      </c>
      <c r="B78" s="16" t="s">
        <v>155</v>
      </c>
      <c r="C78" s="15" t="s">
        <v>156</v>
      </c>
      <c r="D78" s="17" t="s">
        <v>157</v>
      </c>
      <c r="E78" s="17">
        <v>7</v>
      </c>
      <c r="F78" s="18">
        <v>2978.48</v>
      </c>
      <c r="G78" s="18">
        <v>20849.36</v>
      </c>
      <c r="H78" s="18" t="s">
        <v>158</v>
      </c>
      <c r="I78" s="18">
        <v>132607.65</v>
      </c>
      <c r="J78" s="19"/>
    </row>
    <row r="79" spans="1:10" ht="78.75" x14ac:dyDescent="0.15">
      <c r="A79" s="15">
        <v>68</v>
      </c>
      <c r="B79" s="16" t="s">
        <v>159</v>
      </c>
      <c r="C79" s="15" t="s">
        <v>160</v>
      </c>
      <c r="D79" s="17" t="s">
        <v>157</v>
      </c>
      <c r="E79" s="17">
        <v>6</v>
      </c>
      <c r="F79" s="18">
        <v>483.64</v>
      </c>
      <c r="G79" s="18">
        <v>2901.84</v>
      </c>
      <c r="H79" s="18" t="s">
        <v>161</v>
      </c>
      <c r="I79" s="18">
        <v>101989.8</v>
      </c>
      <c r="J79" s="19"/>
    </row>
    <row r="80" spans="1:10" ht="67.5" x14ac:dyDescent="0.15">
      <c r="A80" s="15">
        <v>70</v>
      </c>
      <c r="B80" s="16" t="s">
        <v>162</v>
      </c>
      <c r="C80" s="15" t="s">
        <v>304</v>
      </c>
      <c r="D80" s="17" t="s">
        <v>157</v>
      </c>
      <c r="E80" s="17">
        <v>1</v>
      </c>
      <c r="F80" s="18">
        <v>1744.37</v>
      </c>
      <c r="G80" s="18">
        <v>1744.37</v>
      </c>
      <c r="H80" s="18" t="s">
        <v>163</v>
      </c>
      <c r="I80" s="18">
        <v>16733.95</v>
      </c>
      <c r="J80" s="19"/>
    </row>
    <row r="81" spans="1:10" ht="67.5" x14ac:dyDescent="0.15">
      <c r="A81" s="15">
        <v>71</v>
      </c>
      <c r="B81" s="16" t="s">
        <v>162</v>
      </c>
      <c r="C81" s="15" t="s">
        <v>305</v>
      </c>
      <c r="D81" s="17" t="s">
        <v>157</v>
      </c>
      <c r="E81" s="17">
        <v>3</v>
      </c>
      <c r="F81" s="18"/>
      <c r="G81" s="18"/>
      <c r="H81" s="18" t="s">
        <v>164</v>
      </c>
      <c r="I81" s="18">
        <v>4501175.6399999997</v>
      </c>
      <c r="J81" s="19"/>
    </row>
    <row r="82" spans="1:10" ht="78.75" x14ac:dyDescent="0.15">
      <c r="A82" s="15">
        <v>72</v>
      </c>
      <c r="B82" s="16" t="s">
        <v>165</v>
      </c>
      <c r="C82" s="15" t="s">
        <v>166</v>
      </c>
      <c r="D82" s="17" t="s">
        <v>157</v>
      </c>
      <c r="E82" s="17">
        <v>1</v>
      </c>
      <c r="F82" s="18">
        <v>1744.37</v>
      </c>
      <c r="G82" s="18">
        <v>1744.37</v>
      </c>
      <c r="H82" s="18" t="s">
        <v>167</v>
      </c>
      <c r="I82" s="18">
        <v>49924.75</v>
      </c>
      <c r="J82" s="19"/>
    </row>
    <row r="83" spans="1:10" ht="78.75" x14ac:dyDescent="0.15">
      <c r="A83" s="15">
        <v>73</v>
      </c>
      <c r="B83" s="16" t="s">
        <v>168</v>
      </c>
      <c r="C83" s="15" t="s">
        <v>169</v>
      </c>
      <c r="D83" s="17" t="s">
        <v>157</v>
      </c>
      <c r="E83" s="17">
        <v>2</v>
      </c>
      <c r="F83" s="18">
        <v>205.97</v>
      </c>
      <c r="G83" s="18">
        <v>411.94</v>
      </c>
      <c r="H83" s="18" t="s">
        <v>170</v>
      </c>
      <c r="I83" s="18">
        <v>274911.48</v>
      </c>
      <c r="J83" s="19"/>
    </row>
    <row r="84" spans="1:10" ht="78.75" x14ac:dyDescent="0.15">
      <c r="A84" s="15">
        <v>74</v>
      </c>
      <c r="B84" s="16" t="s">
        <v>171</v>
      </c>
      <c r="C84" s="15" t="s">
        <v>172</v>
      </c>
      <c r="D84" s="17" t="s">
        <v>157</v>
      </c>
      <c r="E84" s="17">
        <v>2</v>
      </c>
      <c r="F84" s="18">
        <v>205.97</v>
      </c>
      <c r="G84" s="18">
        <v>411.94</v>
      </c>
      <c r="H84" s="18" t="s">
        <v>173</v>
      </c>
      <c r="I84" s="18">
        <v>16442.400000000001</v>
      </c>
      <c r="J84" s="19"/>
    </row>
    <row r="85" spans="1:10" ht="78.75" x14ac:dyDescent="0.15">
      <c r="A85" s="15">
        <v>75</v>
      </c>
      <c r="B85" s="16" t="s">
        <v>174</v>
      </c>
      <c r="C85" s="15" t="s">
        <v>175</v>
      </c>
      <c r="D85" s="17" t="s">
        <v>157</v>
      </c>
      <c r="E85" s="17">
        <v>2</v>
      </c>
      <c r="F85" s="18">
        <v>205.97</v>
      </c>
      <c r="G85" s="18">
        <v>411.94</v>
      </c>
      <c r="H85" s="18" t="s">
        <v>176</v>
      </c>
      <c r="I85" s="18">
        <v>96024.5</v>
      </c>
      <c r="J85" s="19"/>
    </row>
    <row r="86" spans="1:10" ht="78.75" x14ac:dyDescent="0.15">
      <c r="A86" s="15">
        <v>76</v>
      </c>
      <c r="B86" s="16" t="s">
        <v>177</v>
      </c>
      <c r="C86" s="15" t="s">
        <v>178</v>
      </c>
      <c r="D86" s="17" t="s">
        <v>18</v>
      </c>
      <c r="E86" s="17">
        <v>19.251394999999999</v>
      </c>
      <c r="F86" s="18"/>
      <c r="G86" s="18"/>
      <c r="H86" s="18" t="s">
        <v>179</v>
      </c>
      <c r="I86" s="18">
        <v>114224.88</v>
      </c>
      <c r="J86" s="19"/>
    </row>
    <row r="87" spans="1:10" ht="78.75" x14ac:dyDescent="0.15">
      <c r="A87" s="15">
        <v>77</v>
      </c>
      <c r="B87" s="16" t="s">
        <v>180</v>
      </c>
      <c r="C87" s="15" t="s">
        <v>181</v>
      </c>
      <c r="D87" s="17" t="s">
        <v>18</v>
      </c>
      <c r="E87" s="17">
        <v>12.245939999999999</v>
      </c>
      <c r="F87" s="18"/>
      <c r="G87" s="18"/>
      <c r="H87" s="18" t="s">
        <v>182</v>
      </c>
      <c r="I87" s="18">
        <v>78680.160000000003</v>
      </c>
      <c r="J87" s="19"/>
    </row>
    <row r="88" spans="1:10" ht="78.75" x14ac:dyDescent="0.15">
      <c r="A88" s="15">
        <v>78</v>
      </c>
      <c r="B88" s="16" t="s">
        <v>183</v>
      </c>
      <c r="C88" s="15" t="s">
        <v>184</v>
      </c>
      <c r="D88" s="17" t="s">
        <v>157</v>
      </c>
      <c r="E88" s="17">
        <v>4</v>
      </c>
      <c r="F88" s="18">
        <v>205.97</v>
      </c>
      <c r="G88" s="18">
        <v>823.88</v>
      </c>
      <c r="H88" s="18" t="s">
        <v>185</v>
      </c>
      <c r="I88" s="18">
        <v>1662.6</v>
      </c>
      <c r="J88" s="19"/>
    </row>
    <row r="89" spans="1:10" ht="67.5" x14ac:dyDescent="0.15">
      <c r="A89" s="15">
        <v>79</v>
      </c>
      <c r="B89" s="16" t="s">
        <v>186</v>
      </c>
      <c r="C89" s="15" t="s">
        <v>187</v>
      </c>
      <c r="D89" s="17" t="s">
        <v>157</v>
      </c>
      <c r="E89" s="17">
        <v>1</v>
      </c>
      <c r="F89" s="18">
        <v>205.97</v>
      </c>
      <c r="G89" s="18">
        <v>205.97</v>
      </c>
      <c r="H89" s="18" t="s">
        <v>188</v>
      </c>
      <c r="I89" s="18">
        <v>113608.37</v>
      </c>
      <c r="J89" s="19"/>
    </row>
    <row r="90" spans="1:10" ht="67.5" x14ac:dyDescent="0.15">
      <c r="A90" s="15">
        <v>80</v>
      </c>
      <c r="B90" s="16" t="s">
        <v>189</v>
      </c>
      <c r="C90" s="15" t="s">
        <v>190</v>
      </c>
      <c r="D90" s="17" t="s">
        <v>191</v>
      </c>
      <c r="E90" s="17">
        <v>14.3925</v>
      </c>
      <c r="F90" s="18">
        <v>205.97</v>
      </c>
      <c r="G90" s="18">
        <v>2964.42</v>
      </c>
      <c r="H90" s="18" t="s">
        <v>192</v>
      </c>
      <c r="I90" s="18">
        <v>302806.69</v>
      </c>
      <c r="J90" s="19"/>
    </row>
    <row r="91" spans="1:10" ht="67.5" x14ac:dyDescent="0.15">
      <c r="A91" s="15">
        <v>81</v>
      </c>
      <c r="B91" s="16" t="s">
        <v>193</v>
      </c>
      <c r="C91" s="15" t="s">
        <v>194</v>
      </c>
      <c r="D91" s="17" t="s">
        <v>157</v>
      </c>
      <c r="E91" s="17">
        <v>8</v>
      </c>
      <c r="F91" s="18">
        <v>205.97</v>
      </c>
      <c r="G91" s="18">
        <v>1647.76</v>
      </c>
      <c r="H91" s="18" t="s">
        <v>195</v>
      </c>
      <c r="I91" s="18">
        <v>1788.4</v>
      </c>
      <c r="J91" s="19"/>
    </row>
    <row r="92" spans="1:10" ht="67.5" x14ac:dyDescent="0.15">
      <c r="A92" s="15">
        <v>82</v>
      </c>
      <c r="B92" s="16" t="s">
        <v>196</v>
      </c>
      <c r="C92" s="15" t="s">
        <v>197</v>
      </c>
      <c r="D92" s="17" t="s">
        <v>157</v>
      </c>
      <c r="E92" s="17">
        <v>4</v>
      </c>
      <c r="F92" s="18">
        <v>205.97</v>
      </c>
      <c r="G92" s="18">
        <v>823.88</v>
      </c>
      <c r="H92" s="18" t="s">
        <v>198</v>
      </c>
      <c r="I92" s="18">
        <v>24072</v>
      </c>
      <c r="J92" s="19"/>
    </row>
    <row r="93" spans="1:10" ht="78.75" x14ac:dyDescent="0.15">
      <c r="A93" s="15">
        <v>83</v>
      </c>
      <c r="B93" s="16" t="s">
        <v>199</v>
      </c>
      <c r="C93" s="15" t="s">
        <v>200</v>
      </c>
      <c r="D93" s="17" t="s">
        <v>157</v>
      </c>
      <c r="E93" s="17">
        <v>2</v>
      </c>
      <c r="F93" s="18">
        <v>5800.04</v>
      </c>
      <c r="G93" s="18">
        <v>11600.08</v>
      </c>
      <c r="H93" s="18" t="s">
        <v>201</v>
      </c>
      <c r="I93" s="18">
        <v>25165.439999999999</v>
      </c>
      <c r="J93" s="19"/>
    </row>
    <row r="94" spans="1:10" ht="67.5" x14ac:dyDescent="0.15">
      <c r="A94" s="15">
        <v>85</v>
      </c>
      <c r="B94" s="16" t="s">
        <v>202</v>
      </c>
      <c r="C94" s="15" t="s">
        <v>306</v>
      </c>
      <c r="D94" s="17" t="s">
        <v>36</v>
      </c>
      <c r="E94" s="17">
        <v>5.43</v>
      </c>
      <c r="F94" s="18">
        <v>18.62</v>
      </c>
      <c r="G94" s="18">
        <v>101.11</v>
      </c>
      <c r="H94" s="18"/>
      <c r="I94" s="27">
        <f>G94*J94</f>
        <v>481.28359999999998</v>
      </c>
      <c r="J94" s="27">
        <f>4.76</f>
        <v>4.76</v>
      </c>
    </row>
    <row r="95" spans="1:10" ht="67.5" x14ac:dyDescent="0.15">
      <c r="A95" s="15">
        <v>86</v>
      </c>
      <c r="B95" s="16" t="s">
        <v>202</v>
      </c>
      <c r="C95" s="15" t="s">
        <v>307</v>
      </c>
      <c r="D95" s="17" t="s">
        <v>36</v>
      </c>
      <c r="E95" s="17">
        <v>40.75</v>
      </c>
      <c r="F95" s="18">
        <v>9.69</v>
      </c>
      <c r="G95" s="18">
        <v>394.87</v>
      </c>
      <c r="H95" s="18"/>
      <c r="I95" s="27">
        <f t="shared" ref="I95:I154" si="4">G95*J95</f>
        <v>1879.5811999999999</v>
      </c>
      <c r="J95" s="27">
        <f t="shared" ref="J95:J154" si="5">4.76</f>
        <v>4.76</v>
      </c>
    </row>
    <row r="96" spans="1:10" ht="33.75" x14ac:dyDescent="0.15">
      <c r="A96" s="15">
        <v>87</v>
      </c>
      <c r="B96" s="16" t="s">
        <v>203</v>
      </c>
      <c r="C96" s="15" t="s">
        <v>204</v>
      </c>
      <c r="D96" s="17" t="s">
        <v>18</v>
      </c>
      <c r="E96" s="17">
        <v>2.0202000000000001E-2</v>
      </c>
      <c r="F96" s="18">
        <v>1946.91</v>
      </c>
      <c r="G96" s="18">
        <v>39.33</v>
      </c>
      <c r="H96" s="18"/>
      <c r="I96" s="27">
        <f t="shared" si="4"/>
        <v>187.21079999999998</v>
      </c>
      <c r="J96" s="27">
        <f t="shared" si="5"/>
        <v>4.76</v>
      </c>
    </row>
    <row r="97" spans="1:10" ht="33.75" x14ac:dyDescent="0.15">
      <c r="A97" s="15">
        <v>88</v>
      </c>
      <c r="B97" s="16" t="s">
        <v>205</v>
      </c>
      <c r="C97" s="15" t="s">
        <v>26</v>
      </c>
      <c r="D97" s="17" t="s">
        <v>18</v>
      </c>
      <c r="E97" s="17">
        <v>5.6031240000000002</v>
      </c>
      <c r="F97" s="18">
        <v>3390</v>
      </c>
      <c r="G97" s="18">
        <v>18994.580000000002</v>
      </c>
      <c r="H97" s="18"/>
      <c r="I97" s="27">
        <f t="shared" si="4"/>
        <v>90414.200800000006</v>
      </c>
      <c r="J97" s="27">
        <f t="shared" si="5"/>
        <v>4.76</v>
      </c>
    </row>
    <row r="98" spans="1:10" ht="33.75" x14ac:dyDescent="0.15">
      <c r="A98" s="15">
        <v>89</v>
      </c>
      <c r="B98" s="16" t="s">
        <v>206</v>
      </c>
      <c r="C98" s="15" t="s">
        <v>207</v>
      </c>
      <c r="D98" s="17" t="s">
        <v>46</v>
      </c>
      <c r="E98" s="17">
        <v>279.82900000000001</v>
      </c>
      <c r="F98" s="18">
        <v>7.55</v>
      </c>
      <c r="G98" s="18">
        <v>2112.71</v>
      </c>
      <c r="H98" s="18"/>
      <c r="I98" s="27">
        <f t="shared" si="4"/>
        <v>10056.499599999999</v>
      </c>
      <c r="J98" s="27">
        <f t="shared" si="5"/>
        <v>4.76</v>
      </c>
    </row>
    <row r="99" spans="1:10" ht="33.75" x14ac:dyDescent="0.15">
      <c r="A99" s="15">
        <v>90</v>
      </c>
      <c r="B99" s="16" t="s">
        <v>208</v>
      </c>
      <c r="C99" s="15" t="s">
        <v>209</v>
      </c>
      <c r="D99" s="17" t="s">
        <v>157</v>
      </c>
      <c r="E99" s="17">
        <v>49</v>
      </c>
      <c r="F99" s="18">
        <v>6.55</v>
      </c>
      <c r="G99" s="18">
        <v>320.95</v>
      </c>
      <c r="H99" s="18"/>
      <c r="I99" s="27">
        <f t="shared" si="4"/>
        <v>1527.722</v>
      </c>
      <c r="J99" s="27">
        <f t="shared" si="5"/>
        <v>4.76</v>
      </c>
    </row>
    <row r="100" spans="1:10" ht="33.75" x14ac:dyDescent="0.15">
      <c r="A100" s="15">
        <v>91</v>
      </c>
      <c r="B100" s="16" t="s">
        <v>210</v>
      </c>
      <c r="C100" s="15" t="s">
        <v>211</v>
      </c>
      <c r="D100" s="17" t="s">
        <v>36</v>
      </c>
      <c r="E100" s="17">
        <v>3.5880000000000001</v>
      </c>
      <c r="F100" s="18">
        <v>91.5</v>
      </c>
      <c r="G100" s="18">
        <v>328.3</v>
      </c>
      <c r="H100" s="18"/>
      <c r="I100" s="27">
        <f t="shared" si="4"/>
        <v>1562.7080000000001</v>
      </c>
      <c r="J100" s="27">
        <f t="shared" si="5"/>
        <v>4.76</v>
      </c>
    </row>
    <row r="101" spans="1:10" ht="33.75" x14ac:dyDescent="0.15">
      <c r="A101" s="15">
        <v>92</v>
      </c>
      <c r="B101" s="16" t="s">
        <v>212</v>
      </c>
      <c r="C101" s="15" t="s">
        <v>213</v>
      </c>
      <c r="D101" s="17" t="s">
        <v>36</v>
      </c>
      <c r="E101" s="17">
        <v>1055.72</v>
      </c>
      <c r="F101" s="18">
        <v>44.82</v>
      </c>
      <c r="G101" s="18">
        <v>47317.37</v>
      </c>
      <c r="H101" s="18"/>
      <c r="I101" s="27">
        <f t="shared" si="4"/>
        <v>225230.68119999999</v>
      </c>
      <c r="J101" s="27">
        <f t="shared" si="5"/>
        <v>4.76</v>
      </c>
    </row>
    <row r="102" spans="1:10" ht="33.75" x14ac:dyDescent="0.15">
      <c r="A102" s="15">
        <v>94</v>
      </c>
      <c r="B102" s="16" t="s">
        <v>214</v>
      </c>
      <c r="C102" s="15" t="s">
        <v>89</v>
      </c>
      <c r="D102" s="17" t="s">
        <v>36</v>
      </c>
      <c r="E102" s="17">
        <v>-7.1932799999999997</v>
      </c>
      <c r="F102" s="18">
        <v>560</v>
      </c>
      <c r="G102" s="18">
        <v>-4028.23</v>
      </c>
      <c r="H102" s="18"/>
      <c r="I102" s="27">
        <f t="shared" si="4"/>
        <v>-19174.374799999998</v>
      </c>
      <c r="J102" s="27">
        <f t="shared" si="5"/>
        <v>4.76</v>
      </c>
    </row>
    <row r="103" spans="1:10" ht="33.75" x14ac:dyDescent="0.15">
      <c r="A103" s="15">
        <v>95</v>
      </c>
      <c r="B103" s="16" t="s">
        <v>214</v>
      </c>
      <c r="C103" s="15" t="s">
        <v>308</v>
      </c>
      <c r="D103" s="17" t="s">
        <v>36</v>
      </c>
      <c r="E103" s="17">
        <v>4</v>
      </c>
      <c r="F103" s="18">
        <v>560</v>
      </c>
      <c r="G103" s="18">
        <v>2240</v>
      </c>
      <c r="H103" s="18"/>
      <c r="I103" s="27">
        <f t="shared" si="4"/>
        <v>10662.4</v>
      </c>
      <c r="J103" s="27">
        <f t="shared" si="5"/>
        <v>4.76</v>
      </c>
    </row>
    <row r="104" spans="1:10" ht="33.75" x14ac:dyDescent="0.15">
      <c r="A104" s="15">
        <v>96</v>
      </c>
      <c r="B104" s="16" t="s">
        <v>214</v>
      </c>
      <c r="C104" s="15" t="s">
        <v>309</v>
      </c>
      <c r="D104" s="17" t="s">
        <v>36</v>
      </c>
      <c r="E104" s="17">
        <v>1.34</v>
      </c>
      <c r="F104" s="18">
        <v>560</v>
      </c>
      <c r="G104" s="18">
        <v>750.4</v>
      </c>
      <c r="H104" s="18"/>
      <c r="I104" s="27">
        <f t="shared" si="4"/>
        <v>3571.9039999999995</v>
      </c>
      <c r="J104" s="27">
        <f t="shared" si="5"/>
        <v>4.76</v>
      </c>
    </row>
    <row r="105" spans="1:10" ht="33.75" x14ac:dyDescent="0.15">
      <c r="A105" s="15">
        <v>97</v>
      </c>
      <c r="B105" s="16" t="s">
        <v>215</v>
      </c>
      <c r="C105" s="15" t="s">
        <v>91</v>
      </c>
      <c r="D105" s="17" t="s">
        <v>36</v>
      </c>
      <c r="E105" s="17">
        <v>-43.896000000000001</v>
      </c>
      <c r="F105" s="18">
        <v>490</v>
      </c>
      <c r="G105" s="18">
        <v>-21509.05</v>
      </c>
      <c r="H105" s="18"/>
      <c r="I105" s="27">
        <f t="shared" si="4"/>
        <v>-102383.07799999999</v>
      </c>
      <c r="J105" s="27">
        <f t="shared" si="5"/>
        <v>4.76</v>
      </c>
    </row>
    <row r="106" spans="1:10" ht="33.75" x14ac:dyDescent="0.15">
      <c r="A106" s="15">
        <v>98</v>
      </c>
      <c r="B106" s="16" t="s">
        <v>216</v>
      </c>
      <c r="C106" s="15" t="s">
        <v>217</v>
      </c>
      <c r="D106" s="17" t="s">
        <v>36</v>
      </c>
      <c r="E106" s="17">
        <v>18.7166</v>
      </c>
      <c r="F106" s="18">
        <v>592.76</v>
      </c>
      <c r="G106" s="18">
        <v>11094.45</v>
      </c>
      <c r="H106" s="18"/>
      <c r="I106" s="27">
        <f t="shared" si="4"/>
        <v>52809.582000000002</v>
      </c>
      <c r="J106" s="27">
        <f t="shared" si="5"/>
        <v>4.76</v>
      </c>
    </row>
    <row r="107" spans="1:10" ht="33.75" x14ac:dyDescent="0.15">
      <c r="A107" s="15">
        <v>99</v>
      </c>
      <c r="B107" s="16" t="s">
        <v>218</v>
      </c>
      <c r="C107" s="15" t="s">
        <v>219</v>
      </c>
      <c r="D107" s="17" t="s">
        <v>36</v>
      </c>
      <c r="E107" s="17">
        <v>5.43</v>
      </c>
      <c r="F107" s="18">
        <v>700</v>
      </c>
      <c r="G107" s="18">
        <v>3801</v>
      </c>
      <c r="H107" s="18"/>
      <c r="I107" s="27">
        <f t="shared" si="4"/>
        <v>18092.759999999998</v>
      </c>
      <c r="J107" s="27">
        <f t="shared" si="5"/>
        <v>4.76</v>
      </c>
    </row>
    <row r="108" spans="1:10" ht="33.75" x14ac:dyDescent="0.15">
      <c r="A108" s="15">
        <v>100</v>
      </c>
      <c r="B108" s="16" t="s">
        <v>220</v>
      </c>
      <c r="C108" s="15" t="s">
        <v>221</v>
      </c>
      <c r="D108" s="17" t="s">
        <v>36</v>
      </c>
      <c r="E108" s="17">
        <v>40.75</v>
      </c>
      <c r="F108" s="18">
        <v>725.69</v>
      </c>
      <c r="G108" s="18">
        <v>29571.87</v>
      </c>
      <c r="H108" s="18"/>
      <c r="I108" s="27">
        <f t="shared" si="4"/>
        <v>140762.10119999998</v>
      </c>
      <c r="J108" s="27">
        <f t="shared" si="5"/>
        <v>4.76</v>
      </c>
    </row>
    <row r="109" spans="1:10" ht="33.75" x14ac:dyDescent="0.15">
      <c r="A109" s="15">
        <v>101</v>
      </c>
      <c r="B109" s="16" t="s">
        <v>222</v>
      </c>
      <c r="C109" s="15" t="s">
        <v>223</v>
      </c>
      <c r="D109" s="17" t="s">
        <v>36</v>
      </c>
      <c r="E109" s="17">
        <v>1.5469999999999999E-2</v>
      </c>
      <c r="F109" s="18">
        <v>463.3</v>
      </c>
      <c r="G109" s="18">
        <v>7.17</v>
      </c>
      <c r="H109" s="18"/>
      <c r="I109" s="27">
        <f t="shared" si="4"/>
        <v>34.129199999999997</v>
      </c>
      <c r="J109" s="27">
        <f t="shared" si="5"/>
        <v>4.76</v>
      </c>
    </row>
    <row r="110" spans="1:10" ht="33.75" x14ac:dyDescent="0.15">
      <c r="A110" s="15">
        <v>102</v>
      </c>
      <c r="B110" s="16" t="s">
        <v>224</v>
      </c>
      <c r="C110" s="15" t="s">
        <v>97</v>
      </c>
      <c r="D110" s="17" t="s">
        <v>36</v>
      </c>
      <c r="E110" s="17">
        <v>-0.90624000000000005</v>
      </c>
      <c r="F110" s="18">
        <v>485.9</v>
      </c>
      <c r="G110" s="18">
        <v>-440.35</v>
      </c>
      <c r="H110" s="18"/>
      <c r="I110" s="27">
        <f t="shared" si="4"/>
        <v>-2096.0659999999998</v>
      </c>
      <c r="J110" s="27">
        <f t="shared" si="5"/>
        <v>4.76</v>
      </c>
    </row>
    <row r="111" spans="1:10" ht="33.75" x14ac:dyDescent="0.15">
      <c r="A111" s="15">
        <v>103</v>
      </c>
      <c r="B111" s="16" t="s">
        <v>225</v>
      </c>
      <c r="C111" s="15" t="s">
        <v>99</v>
      </c>
      <c r="D111" s="17" t="s">
        <v>36</v>
      </c>
      <c r="E111" s="17">
        <v>0.90624000000000005</v>
      </c>
      <c r="F111" s="18">
        <v>519.79999999999995</v>
      </c>
      <c r="G111" s="18">
        <v>471.07</v>
      </c>
      <c r="H111" s="18"/>
      <c r="I111" s="27">
        <f t="shared" si="4"/>
        <v>2242.2932000000001</v>
      </c>
      <c r="J111" s="27">
        <f t="shared" si="5"/>
        <v>4.76</v>
      </c>
    </row>
    <row r="112" spans="1:10" ht="33.75" x14ac:dyDescent="0.15">
      <c r="A112" s="15">
        <v>104</v>
      </c>
      <c r="B112" s="16" t="s">
        <v>226</v>
      </c>
      <c r="C112" s="15" t="s">
        <v>227</v>
      </c>
      <c r="D112" s="17" t="s">
        <v>157</v>
      </c>
      <c r="E112" s="17">
        <v>2</v>
      </c>
      <c r="F112" s="18">
        <v>2400.15</v>
      </c>
      <c r="G112" s="18">
        <v>4800.3</v>
      </c>
      <c r="H112" s="18"/>
      <c r="I112" s="27">
        <f t="shared" si="4"/>
        <v>22849.428</v>
      </c>
      <c r="J112" s="27">
        <f t="shared" si="5"/>
        <v>4.76</v>
      </c>
    </row>
    <row r="113" spans="1:10" ht="33.75" x14ac:dyDescent="0.15">
      <c r="A113" s="15">
        <v>105</v>
      </c>
      <c r="B113" s="16" t="s">
        <v>228</v>
      </c>
      <c r="C113" s="15" t="s">
        <v>229</v>
      </c>
      <c r="D113" s="17" t="s">
        <v>157</v>
      </c>
      <c r="E113" s="17">
        <v>33</v>
      </c>
      <c r="F113" s="18">
        <v>31.43</v>
      </c>
      <c r="G113" s="18">
        <v>1037.19</v>
      </c>
      <c r="H113" s="18"/>
      <c r="I113" s="27">
        <f t="shared" si="4"/>
        <v>4937.0244000000002</v>
      </c>
      <c r="J113" s="27">
        <f t="shared" si="5"/>
        <v>4.76</v>
      </c>
    </row>
    <row r="114" spans="1:10" ht="33.75" x14ac:dyDescent="0.15">
      <c r="A114" s="15">
        <v>106</v>
      </c>
      <c r="B114" s="16" t="s">
        <v>230</v>
      </c>
      <c r="C114" s="15" t="s">
        <v>231</v>
      </c>
      <c r="D114" s="17" t="s">
        <v>157</v>
      </c>
      <c r="E114" s="17">
        <v>8</v>
      </c>
      <c r="F114" s="18">
        <v>78.56</v>
      </c>
      <c r="G114" s="18">
        <v>628.48</v>
      </c>
      <c r="H114" s="18"/>
      <c r="I114" s="27">
        <f t="shared" si="4"/>
        <v>2991.5648000000001</v>
      </c>
      <c r="J114" s="27">
        <f t="shared" si="5"/>
        <v>4.76</v>
      </c>
    </row>
    <row r="115" spans="1:10" ht="33.75" x14ac:dyDescent="0.15">
      <c r="A115" s="15">
        <v>107</v>
      </c>
      <c r="B115" s="16" t="s">
        <v>232</v>
      </c>
      <c r="C115" s="15" t="s">
        <v>233</v>
      </c>
      <c r="D115" s="17" t="s">
        <v>157</v>
      </c>
      <c r="E115" s="17">
        <v>9</v>
      </c>
      <c r="F115" s="18">
        <v>234.87</v>
      </c>
      <c r="G115" s="18">
        <v>2113.83</v>
      </c>
      <c r="H115" s="18"/>
      <c r="I115" s="27">
        <f t="shared" si="4"/>
        <v>10061.8308</v>
      </c>
      <c r="J115" s="27">
        <f t="shared" si="5"/>
        <v>4.76</v>
      </c>
    </row>
    <row r="116" spans="1:10" ht="33.75" x14ac:dyDescent="0.15">
      <c r="A116" s="15">
        <v>108</v>
      </c>
      <c r="B116" s="16" t="s">
        <v>234</v>
      </c>
      <c r="C116" s="15" t="s">
        <v>235</v>
      </c>
      <c r="D116" s="17" t="s">
        <v>157</v>
      </c>
      <c r="E116" s="17">
        <v>27</v>
      </c>
      <c r="F116" s="18">
        <v>647.77</v>
      </c>
      <c r="G116" s="18">
        <v>17489.79</v>
      </c>
      <c r="H116" s="18"/>
      <c r="I116" s="27">
        <f t="shared" si="4"/>
        <v>83251.400399999999</v>
      </c>
      <c r="J116" s="27">
        <f t="shared" si="5"/>
        <v>4.76</v>
      </c>
    </row>
    <row r="117" spans="1:10" ht="45" x14ac:dyDescent="0.15">
      <c r="A117" s="15">
        <v>109</v>
      </c>
      <c r="B117" s="16" t="s">
        <v>236</v>
      </c>
      <c r="C117" s="15" t="s">
        <v>237</v>
      </c>
      <c r="D117" s="17" t="s">
        <v>157</v>
      </c>
      <c r="E117" s="17">
        <v>1</v>
      </c>
      <c r="F117" s="18">
        <v>4238.18</v>
      </c>
      <c r="G117" s="18">
        <v>4238.18</v>
      </c>
      <c r="H117" s="18"/>
      <c r="I117" s="27">
        <f t="shared" si="4"/>
        <v>20173.736799999999</v>
      </c>
      <c r="J117" s="27">
        <f t="shared" si="5"/>
        <v>4.76</v>
      </c>
    </row>
    <row r="118" spans="1:10" ht="33.75" x14ac:dyDescent="0.15">
      <c r="A118" s="15">
        <v>110</v>
      </c>
      <c r="B118" s="16" t="s">
        <v>238</v>
      </c>
      <c r="C118" s="15" t="s">
        <v>239</v>
      </c>
      <c r="D118" s="17" t="s">
        <v>157</v>
      </c>
      <c r="E118" s="17">
        <v>10</v>
      </c>
      <c r="F118" s="18">
        <v>462.83</v>
      </c>
      <c r="G118" s="18">
        <v>4628.3</v>
      </c>
      <c r="H118" s="18"/>
      <c r="I118" s="27">
        <f t="shared" si="4"/>
        <v>22030.707999999999</v>
      </c>
      <c r="J118" s="27">
        <f t="shared" si="5"/>
        <v>4.76</v>
      </c>
    </row>
    <row r="119" spans="1:10" ht="33.75" x14ac:dyDescent="0.15">
      <c r="A119" s="15">
        <v>111</v>
      </c>
      <c r="B119" s="16" t="s">
        <v>240</v>
      </c>
      <c r="C119" s="15" t="s">
        <v>241</v>
      </c>
      <c r="D119" s="17" t="s">
        <v>157</v>
      </c>
      <c r="E119" s="17">
        <v>3</v>
      </c>
      <c r="F119" s="18">
        <v>1243.0999999999999</v>
      </c>
      <c r="G119" s="18">
        <v>3729.3</v>
      </c>
      <c r="H119" s="18"/>
      <c r="I119" s="27">
        <f t="shared" si="4"/>
        <v>17751.468000000001</v>
      </c>
      <c r="J119" s="27">
        <f t="shared" si="5"/>
        <v>4.76</v>
      </c>
    </row>
    <row r="120" spans="1:10" ht="33.75" x14ac:dyDescent="0.15">
      <c r="A120" s="15">
        <v>113</v>
      </c>
      <c r="B120" s="16" t="s">
        <v>242</v>
      </c>
      <c r="C120" s="15" t="s">
        <v>310</v>
      </c>
      <c r="D120" s="17" t="s">
        <v>36</v>
      </c>
      <c r="E120" s="17">
        <v>1</v>
      </c>
      <c r="F120" s="18">
        <v>2273.56</v>
      </c>
      <c r="G120" s="18">
        <v>2273.56</v>
      </c>
      <c r="H120" s="18"/>
      <c r="I120" s="27">
        <f t="shared" si="4"/>
        <v>10822.1456</v>
      </c>
      <c r="J120" s="27">
        <f t="shared" si="5"/>
        <v>4.76</v>
      </c>
    </row>
    <row r="121" spans="1:10" ht="33.75" x14ac:dyDescent="0.15">
      <c r="A121" s="15">
        <v>114</v>
      </c>
      <c r="B121" s="16" t="s">
        <v>242</v>
      </c>
      <c r="C121" s="15" t="s">
        <v>311</v>
      </c>
      <c r="D121" s="17" t="s">
        <v>36</v>
      </c>
      <c r="E121" s="17">
        <v>0.57999999999999996</v>
      </c>
      <c r="F121" s="18">
        <v>2273.56</v>
      </c>
      <c r="G121" s="18">
        <v>1318.66</v>
      </c>
      <c r="H121" s="18"/>
      <c r="I121" s="27">
        <f t="shared" si="4"/>
        <v>6276.8216000000002</v>
      </c>
      <c r="J121" s="27">
        <f t="shared" si="5"/>
        <v>4.76</v>
      </c>
    </row>
    <row r="122" spans="1:10" ht="45" x14ac:dyDescent="0.15">
      <c r="A122" s="15">
        <v>115</v>
      </c>
      <c r="B122" s="16" t="s">
        <v>242</v>
      </c>
      <c r="C122" s="15" t="s">
        <v>312</v>
      </c>
      <c r="D122" s="17" t="s">
        <v>36</v>
      </c>
      <c r="E122" s="17">
        <v>4.8</v>
      </c>
      <c r="F122" s="18">
        <v>2273.56</v>
      </c>
      <c r="G122" s="18">
        <v>10913.09</v>
      </c>
      <c r="H122" s="18"/>
      <c r="I122" s="27">
        <f t="shared" si="4"/>
        <v>51946.308400000002</v>
      </c>
      <c r="J122" s="27">
        <f t="shared" si="5"/>
        <v>4.76</v>
      </c>
    </row>
    <row r="123" spans="1:10" ht="33.75" x14ac:dyDescent="0.15">
      <c r="A123" s="15">
        <v>116</v>
      </c>
      <c r="B123" s="16" t="s">
        <v>243</v>
      </c>
      <c r="C123" s="15" t="s">
        <v>101</v>
      </c>
      <c r="D123" s="17" t="s">
        <v>36</v>
      </c>
      <c r="E123" s="17">
        <v>-13.25376</v>
      </c>
      <c r="F123" s="18">
        <v>2376</v>
      </c>
      <c r="G123" s="18">
        <v>-31490.94</v>
      </c>
      <c r="H123" s="18"/>
      <c r="I123" s="27">
        <f t="shared" si="4"/>
        <v>-149896.8744</v>
      </c>
      <c r="J123" s="27">
        <f t="shared" si="5"/>
        <v>4.76</v>
      </c>
    </row>
    <row r="124" spans="1:10" ht="33.75" x14ac:dyDescent="0.15">
      <c r="A124" s="15">
        <v>117</v>
      </c>
      <c r="B124" s="16" t="s">
        <v>244</v>
      </c>
      <c r="C124" s="15" t="s">
        <v>103</v>
      </c>
      <c r="D124" s="17" t="s">
        <v>36</v>
      </c>
      <c r="E124" s="17">
        <v>-7.6077000000000004</v>
      </c>
      <c r="F124" s="18">
        <v>1382.9</v>
      </c>
      <c r="G124" s="18">
        <v>-10520.69</v>
      </c>
      <c r="H124" s="18"/>
      <c r="I124" s="27">
        <f t="shared" si="4"/>
        <v>-50078.484400000001</v>
      </c>
      <c r="J124" s="27">
        <f t="shared" si="5"/>
        <v>4.76</v>
      </c>
    </row>
    <row r="125" spans="1:10" ht="33.75" x14ac:dyDescent="0.15">
      <c r="A125" s="15">
        <v>118</v>
      </c>
      <c r="B125" s="16" t="s">
        <v>245</v>
      </c>
      <c r="C125" s="15" t="s">
        <v>246</v>
      </c>
      <c r="D125" s="17" t="s">
        <v>157</v>
      </c>
      <c r="E125" s="17">
        <v>10</v>
      </c>
      <c r="F125" s="18">
        <v>372.65</v>
      </c>
      <c r="G125" s="18">
        <v>3726.5</v>
      </c>
      <c r="H125" s="18"/>
      <c r="I125" s="27">
        <f t="shared" si="4"/>
        <v>17738.14</v>
      </c>
      <c r="J125" s="27">
        <f t="shared" si="5"/>
        <v>4.76</v>
      </c>
    </row>
    <row r="126" spans="1:10" ht="33.75" x14ac:dyDescent="0.15">
      <c r="A126" s="15">
        <v>119</v>
      </c>
      <c r="B126" s="16" t="s">
        <v>247</v>
      </c>
      <c r="C126" s="15" t="s">
        <v>248</v>
      </c>
      <c r="D126" s="17" t="s">
        <v>249</v>
      </c>
      <c r="E126" s="17">
        <v>2.8000000000000001E-2</v>
      </c>
      <c r="F126" s="18">
        <v>1752.6</v>
      </c>
      <c r="G126" s="18">
        <v>49.07</v>
      </c>
      <c r="H126" s="18"/>
      <c r="I126" s="27">
        <f t="shared" si="4"/>
        <v>233.57319999999999</v>
      </c>
      <c r="J126" s="27">
        <f t="shared" si="5"/>
        <v>4.76</v>
      </c>
    </row>
    <row r="127" spans="1:10" ht="33.75" x14ac:dyDescent="0.15">
      <c r="A127" s="15">
        <v>120</v>
      </c>
      <c r="B127" s="16" t="s">
        <v>250</v>
      </c>
      <c r="C127" s="15" t="s">
        <v>251</v>
      </c>
      <c r="D127" s="17" t="s">
        <v>18</v>
      </c>
      <c r="E127" s="17">
        <v>0.40414</v>
      </c>
      <c r="F127" s="18">
        <v>7571</v>
      </c>
      <c r="G127" s="18">
        <v>3059.75</v>
      </c>
      <c r="H127" s="18"/>
      <c r="I127" s="27">
        <f t="shared" si="4"/>
        <v>14564.41</v>
      </c>
      <c r="J127" s="27">
        <f t="shared" si="5"/>
        <v>4.76</v>
      </c>
    </row>
    <row r="128" spans="1:10" ht="33.75" x14ac:dyDescent="0.15">
      <c r="A128" s="15">
        <v>121</v>
      </c>
      <c r="B128" s="16" t="s">
        <v>252</v>
      </c>
      <c r="C128" s="15" t="s">
        <v>253</v>
      </c>
      <c r="D128" s="17" t="s">
        <v>157</v>
      </c>
      <c r="E128" s="17">
        <v>16</v>
      </c>
      <c r="F128" s="18">
        <v>442.11</v>
      </c>
      <c r="G128" s="18">
        <v>7073.76</v>
      </c>
      <c r="H128" s="18"/>
      <c r="I128" s="27">
        <f t="shared" si="4"/>
        <v>33671.097600000001</v>
      </c>
      <c r="J128" s="27">
        <f t="shared" si="5"/>
        <v>4.76</v>
      </c>
    </row>
    <row r="129" spans="1:10" ht="33.75" x14ac:dyDescent="0.15">
      <c r="A129" s="15">
        <v>122</v>
      </c>
      <c r="B129" s="16" t="s">
        <v>254</v>
      </c>
      <c r="C129" s="15" t="s">
        <v>255</v>
      </c>
      <c r="D129" s="17" t="s">
        <v>18</v>
      </c>
      <c r="E129" s="17">
        <v>0.28840500000000002</v>
      </c>
      <c r="F129" s="18">
        <v>5763</v>
      </c>
      <c r="G129" s="18">
        <v>1662.08</v>
      </c>
      <c r="H129" s="18"/>
      <c r="I129" s="27">
        <f t="shared" si="4"/>
        <v>7911.5007999999989</v>
      </c>
      <c r="J129" s="27">
        <f t="shared" si="5"/>
        <v>4.76</v>
      </c>
    </row>
    <row r="130" spans="1:10" ht="33.75" x14ac:dyDescent="0.15">
      <c r="A130" s="15">
        <v>123</v>
      </c>
      <c r="B130" s="16" t="s">
        <v>256</v>
      </c>
      <c r="C130" s="15" t="s">
        <v>257</v>
      </c>
      <c r="D130" s="17" t="s">
        <v>18</v>
      </c>
      <c r="E130" s="17">
        <v>4.5999999999999999E-2</v>
      </c>
      <c r="F130" s="18">
        <v>8102.64</v>
      </c>
      <c r="G130" s="18">
        <v>372.73</v>
      </c>
      <c r="H130" s="18"/>
      <c r="I130" s="27">
        <f t="shared" si="4"/>
        <v>1774.1948</v>
      </c>
      <c r="J130" s="27">
        <f t="shared" si="5"/>
        <v>4.76</v>
      </c>
    </row>
    <row r="131" spans="1:10" ht="33.75" x14ac:dyDescent="0.15">
      <c r="A131" s="15">
        <v>124</v>
      </c>
      <c r="B131" s="16" t="s">
        <v>258</v>
      </c>
      <c r="C131" s="15" t="s">
        <v>259</v>
      </c>
      <c r="D131" s="17" t="s">
        <v>18</v>
      </c>
      <c r="E131" s="17">
        <v>3.0015999999999998</v>
      </c>
      <c r="F131" s="18">
        <v>8014.15</v>
      </c>
      <c r="G131" s="18">
        <v>24055.279999999999</v>
      </c>
      <c r="H131" s="18"/>
      <c r="I131" s="27">
        <f t="shared" si="4"/>
        <v>114503.13279999999</v>
      </c>
      <c r="J131" s="27">
        <f t="shared" si="5"/>
        <v>4.76</v>
      </c>
    </row>
    <row r="132" spans="1:10" ht="33.75" x14ac:dyDescent="0.15">
      <c r="A132" s="15">
        <v>125</v>
      </c>
      <c r="B132" s="16" t="s">
        <v>260</v>
      </c>
      <c r="C132" s="15" t="s">
        <v>118</v>
      </c>
      <c r="D132" s="17" t="s">
        <v>18</v>
      </c>
      <c r="E132" s="17">
        <v>-2.66208</v>
      </c>
      <c r="F132" s="18">
        <v>5650</v>
      </c>
      <c r="G132" s="18">
        <v>-15040.75</v>
      </c>
      <c r="H132" s="18"/>
      <c r="I132" s="27">
        <f t="shared" si="4"/>
        <v>-71593.97</v>
      </c>
      <c r="J132" s="27">
        <f t="shared" si="5"/>
        <v>4.76</v>
      </c>
    </row>
    <row r="133" spans="1:10" ht="33.75" x14ac:dyDescent="0.15">
      <c r="A133" s="15">
        <v>126</v>
      </c>
      <c r="B133" s="16" t="s">
        <v>261</v>
      </c>
      <c r="C133" s="15" t="s">
        <v>262</v>
      </c>
      <c r="D133" s="17" t="s">
        <v>36</v>
      </c>
      <c r="E133" s="17">
        <v>24.948</v>
      </c>
      <c r="F133" s="18">
        <v>832.7</v>
      </c>
      <c r="G133" s="18">
        <v>20774.2</v>
      </c>
      <c r="H133" s="18"/>
      <c r="I133" s="27">
        <f t="shared" si="4"/>
        <v>98885.191999999995</v>
      </c>
      <c r="J133" s="27">
        <f t="shared" si="5"/>
        <v>4.76</v>
      </c>
    </row>
    <row r="134" spans="1:10" ht="33.75" x14ac:dyDescent="0.15">
      <c r="A134" s="15">
        <v>127</v>
      </c>
      <c r="B134" s="16" t="s">
        <v>263</v>
      </c>
      <c r="C134" s="15" t="s">
        <v>138</v>
      </c>
      <c r="D134" s="17" t="s">
        <v>46</v>
      </c>
      <c r="E134" s="17">
        <v>-29.248999999999999</v>
      </c>
      <c r="F134" s="18">
        <v>20.9</v>
      </c>
      <c r="G134" s="18">
        <v>-611.29999999999995</v>
      </c>
      <c r="H134" s="18"/>
      <c r="I134" s="27">
        <f t="shared" si="4"/>
        <v>-2909.7879999999996</v>
      </c>
      <c r="J134" s="27">
        <f t="shared" si="5"/>
        <v>4.76</v>
      </c>
    </row>
    <row r="135" spans="1:10" ht="33.75" x14ac:dyDescent="0.15">
      <c r="A135" s="15">
        <v>128</v>
      </c>
      <c r="B135" s="16" t="s">
        <v>264</v>
      </c>
      <c r="C135" s="15" t="s">
        <v>265</v>
      </c>
      <c r="D135" s="17" t="s">
        <v>46</v>
      </c>
      <c r="E135" s="17">
        <v>43.381</v>
      </c>
      <c r="F135" s="18">
        <v>6.37</v>
      </c>
      <c r="G135" s="18">
        <v>276.33999999999997</v>
      </c>
      <c r="H135" s="18"/>
      <c r="I135" s="27">
        <f t="shared" si="4"/>
        <v>1315.3783999999998</v>
      </c>
      <c r="J135" s="27">
        <f t="shared" si="5"/>
        <v>4.76</v>
      </c>
    </row>
    <row r="136" spans="1:10" ht="33.75" x14ac:dyDescent="0.15">
      <c r="A136" s="15">
        <v>129</v>
      </c>
      <c r="B136" s="16" t="s">
        <v>266</v>
      </c>
      <c r="C136" s="15" t="s">
        <v>267</v>
      </c>
      <c r="D136" s="17" t="s">
        <v>31</v>
      </c>
      <c r="E136" s="17">
        <v>9.36</v>
      </c>
      <c r="F136" s="18">
        <v>53.68</v>
      </c>
      <c r="G136" s="18">
        <v>502.44</v>
      </c>
      <c r="H136" s="18"/>
      <c r="I136" s="27">
        <f t="shared" si="4"/>
        <v>2391.6143999999999</v>
      </c>
      <c r="J136" s="27">
        <f t="shared" si="5"/>
        <v>4.76</v>
      </c>
    </row>
    <row r="137" spans="1:10" ht="33.75" x14ac:dyDescent="0.15">
      <c r="A137" s="15">
        <v>130</v>
      </c>
      <c r="B137" s="16" t="s">
        <v>268</v>
      </c>
      <c r="C137" s="15" t="s">
        <v>269</v>
      </c>
      <c r="D137" s="17" t="s">
        <v>31</v>
      </c>
      <c r="E137" s="17">
        <v>21.83</v>
      </c>
      <c r="F137" s="18">
        <v>58.2</v>
      </c>
      <c r="G137" s="18">
        <v>1270.51</v>
      </c>
      <c r="H137" s="18"/>
      <c r="I137" s="27">
        <f t="shared" si="4"/>
        <v>6047.6275999999998</v>
      </c>
      <c r="J137" s="27">
        <f t="shared" si="5"/>
        <v>4.76</v>
      </c>
    </row>
    <row r="138" spans="1:10" ht="33.75" x14ac:dyDescent="0.15">
      <c r="A138" s="15">
        <v>131</v>
      </c>
      <c r="B138" s="16" t="s">
        <v>270</v>
      </c>
      <c r="C138" s="15" t="s">
        <v>271</v>
      </c>
      <c r="D138" s="17" t="s">
        <v>31</v>
      </c>
      <c r="E138" s="17">
        <v>31.19</v>
      </c>
      <c r="F138" s="18">
        <v>64.98</v>
      </c>
      <c r="G138" s="18">
        <v>2026.73</v>
      </c>
      <c r="H138" s="18"/>
      <c r="I138" s="27">
        <f t="shared" si="4"/>
        <v>9647.2348000000002</v>
      </c>
      <c r="J138" s="27">
        <f t="shared" si="5"/>
        <v>4.76</v>
      </c>
    </row>
    <row r="139" spans="1:10" ht="56.25" x14ac:dyDescent="0.15">
      <c r="A139" s="15">
        <v>132</v>
      </c>
      <c r="B139" s="16" t="s">
        <v>272</v>
      </c>
      <c r="C139" s="15" t="s">
        <v>273</v>
      </c>
      <c r="D139" s="17" t="s">
        <v>157</v>
      </c>
      <c r="E139" s="17">
        <v>7</v>
      </c>
      <c r="F139" s="18">
        <v>15430.96</v>
      </c>
      <c r="G139" s="18">
        <v>108016.72</v>
      </c>
      <c r="H139" s="18"/>
      <c r="I139" s="27">
        <f t="shared" si="4"/>
        <v>514159.58720000001</v>
      </c>
      <c r="J139" s="27">
        <f t="shared" si="5"/>
        <v>4.76</v>
      </c>
    </row>
    <row r="140" spans="1:10" ht="45" x14ac:dyDescent="0.15">
      <c r="A140" s="15">
        <v>133</v>
      </c>
      <c r="B140" s="16" t="s">
        <v>274</v>
      </c>
      <c r="C140" s="15" t="s">
        <v>275</v>
      </c>
      <c r="D140" s="17" t="s">
        <v>191</v>
      </c>
      <c r="E140" s="17">
        <v>330.16899999999998</v>
      </c>
      <c r="F140" s="18">
        <v>772.4</v>
      </c>
      <c r="G140" s="18">
        <v>255022.54</v>
      </c>
      <c r="H140" s="18"/>
      <c r="I140" s="27">
        <f t="shared" si="4"/>
        <v>1213907.2904000001</v>
      </c>
      <c r="J140" s="27">
        <f t="shared" si="5"/>
        <v>4.76</v>
      </c>
    </row>
    <row r="141" spans="1:10" ht="56.25" x14ac:dyDescent="0.15">
      <c r="A141" s="15">
        <v>134</v>
      </c>
      <c r="B141" s="16" t="s">
        <v>276</v>
      </c>
      <c r="C141" s="15" t="s">
        <v>277</v>
      </c>
      <c r="D141" s="17" t="s">
        <v>191</v>
      </c>
      <c r="E141" s="17">
        <v>9.1999999999999993</v>
      </c>
      <c r="F141" s="18">
        <v>53.48</v>
      </c>
      <c r="G141" s="18">
        <v>492.02</v>
      </c>
      <c r="H141" s="18"/>
      <c r="I141" s="27">
        <f t="shared" si="4"/>
        <v>2342.0151999999998</v>
      </c>
      <c r="J141" s="27">
        <f t="shared" si="5"/>
        <v>4.76</v>
      </c>
    </row>
    <row r="142" spans="1:10" ht="56.25" x14ac:dyDescent="0.15">
      <c r="A142" s="15">
        <v>135</v>
      </c>
      <c r="B142" s="16" t="s">
        <v>278</v>
      </c>
      <c r="C142" s="15" t="s">
        <v>279</v>
      </c>
      <c r="D142" s="17" t="s">
        <v>191</v>
      </c>
      <c r="E142" s="17">
        <v>77</v>
      </c>
      <c r="F142" s="18">
        <v>198</v>
      </c>
      <c r="G142" s="18">
        <v>15246</v>
      </c>
      <c r="H142" s="18"/>
      <c r="I142" s="27">
        <f t="shared" si="4"/>
        <v>72570.959999999992</v>
      </c>
      <c r="J142" s="27">
        <f t="shared" si="5"/>
        <v>4.76</v>
      </c>
    </row>
    <row r="143" spans="1:10" ht="33.75" x14ac:dyDescent="0.15">
      <c r="A143" s="15">
        <v>136</v>
      </c>
      <c r="B143" s="16" t="s">
        <v>280</v>
      </c>
      <c r="C143" s="15" t="s">
        <v>281</v>
      </c>
      <c r="D143" s="17" t="s">
        <v>157</v>
      </c>
      <c r="E143" s="17">
        <v>2</v>
      </c>
      <c r="F143" s="18">
        <v>10170</v>
      </c>
      <c r="G143" s="18">
        <v>20340</v>
      </c>
      <c r="H143" s="18"/>
      <c r="I143" s="27">
        <f t="shared" si="4"/>
        <v>96818.4</v>
      </c>
      <c r="J143" s="27">
        <f t="shared" si="5"/>
        <v>4.76</v>
      </c>
    </row>
    <row r="144" spans="1:10" ht="56.25" x14ac:dyDescent="0.15">
      <c r="A144" s="15">
        <v>138</v>
      </c>
      <c r="B144" s="16" t="s">
        <v>282</v>
      </c>
      <c r="C144" s="15" t="s">
        <v>313</v>
      </c>
      <c r="D144" s="17" t="s">
        <v>157</v>
      </c>
      <c r="E144" s="17">
        <v>11</v>
      </c>
      <c r="F144" s="18">
        <v>152</v>
      </c>
      <c r="G144" s="18">
        <v>1672</v>
      </c>
      <c r="H144" s="18"/>
      <c r="I144" s="27">
        <f t="shared" si="4"/>
        <v>7958.7199999999993</v>
      </c>
      <c r="J144" s="27">
        <f t="shared" si="5"/>
        <v>4.76</v>
      </c>
    </row>
    <row r="145" spans="1:10" ht="67.5" x14ac:dyDescent="0.15">
      <c r="A145" s="15">
        <v>139</v>
      </c>
      <c r="B145" s="16" t="s">
        <v>282</v>
      </c>
      <c r="C145" s="15" t="s">
        <v>314</v>
      </c>
      <c r="D145" s="17" t="s">
        <v>157</v>
      </c>
      <c r="E145" s="17">
        <v>13</v>
      </c>
      <c r="F145" s="18">
        <v>152</v>
      </c>
      <c r="G145" s="18">
        <v>1976</v>
      </c>
      <c r="H145" s="18"/>
      <c r="I145" s="27">
        <f t="shared" si="4"/>
        <v>9405.76</v>
      </c>
      <c r="J145" s="27">
        <f t="shared" si="5"/>
        <v>4.76</v>
      </c>
    </row>
    <row r="146" spans="1:10" ht="45" x14ac:dyDescent="0.15">
      <c r="A146" s="15">
        <v>140</v>
      </c>
      <c r="B146" s="16" t="s">
        <v>283</v>
      </c>
      <c r="C146" s="15" t="s">
        <v>284</v>
      </c>
      <c r="D146" s="17" t="s">
        <v>285</v>
      </c>
      <c r="E146" s="17">
        <v>2</v>
      </c>
      <c r="F146" s="18">
        <v>100</v>
      </c>
      <c r="G146" s="18">
        <v>200</v>
      </c>
      <c r="H146" s="18"/>
      <c r="I146" s="27">
        <f t="shared" si="4"/>
        <v>952</v>
      </c>
      <c r="J146" s="27">
        <f t="shared" si="5"/>
        <v>4.76</v>
      </c>
    </row>
    <row r="147" spans="1:10" ht="33.75" x14ac:dyDescent="0.15">
      <c r="A147" s="15">
        <v>141</v>
      </c>
      <c r="B147" s="16" t="s">
        <v>286</v>
      </c>
      <c r="C147" s="15" t="s">
        <v>154</v>
      </c>
      <c r="D147" s="17" t="s">
        <v>18</v>
      </c>
      <c r="E147" s="17">
        <v>-0.5202</v>
      </c>
      <c r="F147" s="18">
        <v>5500</v>
      </c>
      <c r="G147" s="18">
        <v>-2861.1</v>
      </c>
      <c r="H147" s="18"/>
      <c r="I147" s="27">
        <f t="shared" si="4"/>
        <v>-13618.835999999999</v>
      </c>
      <c r="J147" s="27">
        <f t="shared" si="5"/>
        <v>4.76</v>
      </c>
    </row>
    <row r="148" spans="1:10" ht="45" x14ac:dyDescent="0.15">
      <c r="A148" s="15">
        <v>142</v>
      </c>
      <c r="B148" s="16" t="s">
        <v>287</v>
      </c>
      <c r="C148" s="15" t="s">
        <v>288</v>
      </c>
      <c r="D148" s="17" t="s">
        <v>157</v>
      </c>
      <c r="E148" s="17">
        <v>2</v>
      </c>
      <c r="F148" s="18">
        <v>1744.37</v>
      </c>
      <c r="G148" s="18">
        <v>3488.74</v>
      </c>
      <c r="H148" s="18"/>
      <c r="I148" s="27">
        <f t="shared" si="4"/>
        <v>16606.402399999999</v>
      </c>
      <c r="J148" s="27">
        <f t="shared" si="5"/>
        <v>4.76</v>
      </c>
    </row>
    <row r="149" spans="1:10" ht="45" x14ac:dyDescent="0.15">
      <c r="A149" s="15">
        <v>143</v>
      </c>
      <c r="B149" s="16" t="s">
        <v>289</v>
      </c>
      <c r="C149" s="15" t="s">
        <v>290</v>
      </c>
      <c r="D149" s="17" t="s">
        <v>157</v>
      </c>
      <c r="E149" s="17">
        <v>2</v>
      </c>
      <c r="F149" s="18">
        <v>1276.8</v>
      </c>
      <c r="G149" s="18">
        <v>2553.6</v>
      </c>
      <c r="H149" s="18"/>
      <c r="I149" s="27">
        <f t="shared" si="4"/>
        <v>12155.135999999999</v>
      </c>
      <c r="J149" s="27">
        <f t="shared" si="5"/>
        <v>4.76</v>
      </c>
    </row>
    <row r="150" spans="1:10" ht="56.25" x14ac:dyDescent="0.15">
      <c r="A150" s="15">
        <v>144</v>
      </c>
      <c r="B150" s="16" t="s">
        <v>291</v>
      </c>
      <c r="C150" s="15" t="s">
        <v>292</v>
      </c>
      <c r="D150" s="17" t="s">
        <v>191</v>
      </c>
      <c r="E150" s="17">
        <v>14.16849</v>
      </c>
      <c r="F150" s="18">
        <v>15.56</v>
      </c>
      <c r="G150" s="18">
        <v>220.46</v>
      </c>
      <c r="H150" s="18"/>
      <c r="I150" s="27">
        <f t="shared" si="4"/>
        <v>1049.3896</v>
      </c>
      <c r="J150" s="27">
        <f t="shared" si="5"/>
        <v>4.76</v>
      </c>
    </row>
    <row r="151" spans="1:10" ht="45" x14ac:dyDescent="0.15">
      <c r="A151" s="15">
        <v>145</v>
      </c>
      <c r="B151" s="16" t="s">
        <v>293</v>
      </c>
      <c r="C151" s="15" t="s">
        <v>294</v>
      </c>
      <c r="D151" s="17" t="s">
        <v>191</v>
      </c>
      <c r="E151" s="17">
        <v>15.452999999999999</v>
      </c>
      <c r="F151" s="18">
        <v>5876.05</v>
      </c>
      <c r="G151" s="18">
        <v>90802.6</v>
      </c>
      <c r="H151" s="18"/>
      <c r="I151" s="27">
        <f t="shared" si="4"/>
        <v>432220.37599999999</v>
      </c>
      <c r="J151" s="27">
        <f t="shared" si="5"/>
        <v>4.76</v>
      </c>
    </row>
    <row r="152" spans="1:10" ht="45" x14ac:dyDescent="0.15">
      <c r="A152" s="15">
        <v>146</v>
      </c>
      <c r="B152" s="16" t="s">
        <v>295</v>
      </c>
      <c r="C152" s="15" t="s">
        <v>296</v>
      </c>
      <c r="D152" s="17" t="s">
        <v>191</v>
      </c>
      <c r="E152" s="17">
        <v>1661.7934</v>
      </c>
      <c r="F152" s="18">
        <v>1019.54</v>
      </c>
      <c r="G152" s="18">
        <v>1694264.84</v>
      </c>
      <c r="H152" s="18"/>
      <c r="I152" s="27">
        <f t="shared" si="4"/>
        <v>8064700.6383999996</v>
      </c>
      <c r="J152" s="27">
        <f t="shared" si="5"/>
        <v>4.76</v>
      </c>
    </row>
    <row r="153" spans="1:10" ht="67.5" x14ac:dyDescent="0.15">
      <c r="A153" s="15">
        <v>147</v>
      </c>
      <c r="B153" s="16" t="s">
        <v>297</v>
      </c>
      <c r="C153" s="15" t="s">
        <v>298</v>
      </c>
      <c r="D153" s="17" t="s">
        <v>157</v>
      </c>
      <c r="E153" s="17">
        <v>13</v>
      </c>
      <c r="F153" s="18">
        <v>215.8</v>
      </c>
      <c r="G153" s="18">
        <v>2805.4</v>
      </c>
      <c r="H153" s="18"/>
      <c r="I153" s="27">
        <f t="shared" si="4"/>
        <v>13353.704</v>
      </c>
      <c r="J153" s="27">
        <f t="shared" si="5"/>
        <v>4.76</v>
      </c>
    </row>
    <row r="154" spans="1:10" ht="33.75" x14ac:dyDescent="0.15">
      <c r="A154" s="15">
        <v>148</v>
      </c>
      <c r="B154" s="16" t="s">
        <v>299</v>
      </c>
      <c r="C154" s="15" t="s">
        <v>300</v>
      </c>
      <c r="D154" s="17" t="s">
        <v>157</v>
      </c>
      <c r="E154" s="17">
        <v>7</v>
      </c>
      <c r="F154" s="18">
        <v>659.14</v>
      </c>
      <c r="G154" s="18">
        <v>4613.9799999999996</v>
      </c>
      <c r="H154" s="18"/>
      <c r="I154" s="27">
        <f t="shared" si="4"/>
        <v>21962.544799999996</v>
      </c>
      <c r="J154" s="27">
        <f t="shared" si="5"/>
        <v>4.76</v>
      </c>
    </row>
    <row r="155" spans="1:10" s="26" customFormat="1" x14ac:dyDescent="0.15">
      <c r="A155" s="21"/>
      <c r="B155" s="22"/>
      <c r="C155" s="21" t="s">
        <v>303</v>
      </c>
      <c r="D155" s="23"/>
      <c r="E155" s="23"/>
      <c r="F155" s="24"/>
      <c r="G155" s="24">
        <f>SUM(G12:G154)</f>
        <v>2621839.94</v>
      </c>
      <c r="H155" s="24"/>
      <c r="I155" s="28">
        <f>SUM(I12:I154)*0.717815</f>
        <v>12999800.557731736</v>
      </c>
      <c r="J155" s="25"/>
    </row>
    <row r="156" spans="1:10" x14ac:dyDescent="0.15">
      <c r="A156" s="11"/>
      <c r="G156" s="8"/>
      <c r="H156" s="8"/>
      <c r="I156" s="8"/>
      <c r="J156" s="8"/>
    </row>
    <row r="158" spans="1:10" x14ac:dyDescent="0.15">
      <c r="A158" s="9" t="s">
        <v>13</v>
      </c>
    </row>
    <row r="160" spans="1:10" x14ac:dyDescent="0.15">
      <c r="A160" s="9" t="s">
        <v>14</v>
      </c>
    </row>
  </sheetData>
  <mergeCells count="12">
    <mergeCell ref="A2:J2"/>
    <mergeCell ref="A11:J11"/>
    <mergeCell ref="A4:J4"/>
    <mergeCell ref="E7:E9"/>
    <mergeCell ref="A7:A9"/>
    <mergeCell ref="B7:B9"/>
    <mergeCell ref="C7:C9"/>
    <mergeCell ref="D7:D9"/>
    <mergeCell ref="H8:I8"/>
    <mergeCell ref="J7:J9"/>
    <mergeCell ref="F7:I7"/>
    <mergeCell ref="F8:G8"/>
  </mergeCells>
  <phoneticPr fontId="1" type="noConversion"/>
  <pageMargins left="0.35433070866141736" right="0.23622047244094491" top="0.35433070866141736" bottom="0.27559055118110237" header="0.19685039370078741" footer="0.19685039370078741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Мои данные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Молодцова Ольга Алексеевна</dc:creator>
  <cp:lastModifiedBy>Молодцова Ольга Алексеевна</cp:lastModifiedBy>
  <cp:lastPrinted>2006-08-23T16:17:34Z</cp:lastPrinted>
  <dcterms:created xsi:type="dcterms:W3CDTF">2003-01-28T12:33:10Z</dcterms:created>
  <dcterms:modified xsi:type="dcterms:W3CDTF">2022-11-09T11:46:40Z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